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24226"/>
  <mc:AlternateContent xmlns:mc="http://schemas.openxmlformats.org/markup-compatibility/2006">
    <mc:Choice Requires="x15">
      <x15ac:absPath xmlns:x15ac="http://schemas.microsoft.com/office/spreadsheetml/2010/11/ac" url="\\192.168.2.150\ワーキサーバー\7.マーケティング事業部\00.社内ツール類\勤務表\"/>
    </mc:Choice>
  </mc:AlternateContent>
  <xr:revisionPtr revIDLastSave="0" documentId="8_{C73C1618-6108-4638-914B-4CD5698795D5}" xr6:coauthVersionLast="47" xr6:coauthVersionMax="47" xr10:uidLastSave="{00000000-0000-0000-0000-000000000000}"/>
  <bookViews>
    <workbookView xWindow="-120" yWindow="-120" windowWidth="29040" windowHeight="15720" tabRatio="864" firstSheet="1" activeTab="11" xr2:uid="{00000000-000D-0000-FFFF-FFFF00000000}"/>
  </bookViews>
  <sheets>
    <sheet name="設定" sheetId="72" state="hidden" r:id="rId1"/>
    <sheet name="見本" sheetId="86" r:id="rId2"/>
    <sheet name="原本" sheetId="85" state="hidden" r:id="rId3"/>
    <sheet name="2024年12月" sheetId="87" state="hidden" r:id="rId4"/>
    <sheet name="1月" sheetId="88" r:id="rId5"/>
    <sheet name="2月" sheetId="89" r:id="rId6"/>
    <sheet name="3月" sheetId="90" r:id="rId7"/>
    <sheet name="4月" sheetId="91" r:id="rId8"/>
    <sheet name="5月" sheetId="92" r:id="rId9"/>
    <sheet name="6月" sheetId="93" r:id="rId10"/>
    <sheet name="7月" sheetId="94" r:id="rId11"/>
    <sheet name="8月" sheetId="95" r:id="rId12"/>
    <sheet name="9月" sheetId="96" r:id="rId13"/>
    <sheet name="10月" sheetId="97" r:id="rId14"/>
    <sheet name="11月" sheetId="98" r:id="rId15"/>
    <sheet name="12月" sheetId="99" r:id="rId16"/>
  </sheets>
  <externalReferences>
    <externalReference r:id="rId17"/>
  </externalReferences>
  <definedNames>
    <definedName name="_xlnm.Print_Area" localSheetId="13">'10月'!$A$1:$P$51</definedName>
    <definedName name="_xlnm.Print_Area" localSheetId="14">'11月'!$A$1:$P$51</definedName>
    <definedName name="_xlnm.Print_Area" localSheetId="15">'12月'!$A$1:$P$51</definedName>
    <definedName name="_xlnm.Print_Area" localSheetId="4">'1月'!$A$1:$P$51</definedName>
    <definedName name="_xlnm.Print_Area" localSheetId="3">'2024年12月'!$A$1:$P$51</definedName>
    <definedName name="_xlnm.Print_Area" localSheetId="5">'2月'!$A$1:$P$51</definedName>
    <definedName name="_xlnm.Print_Area" localSheetId="6">'3月'!$A$1:$P$51</definedName>
    <definedName name="_xlnm.Print_Area" localSheetId="7">'4月'!$A$1:$P$51</definedName>
    <definedName name="_xlnm.Print_Area" localSheetId="8">'5月'!$A$1:$P$51</definedName>
    <definedName name="_xlnm.Print_Area" localSheetId="9">'6月'!$A$1:$P$51</definedName>
    <definedName name="_xlnm.Print_Area" localSheetId="10">'7月'!$A$1:$P$51</definedName>
    <definedName name="_xlnm.Print_Area" localSheetId="11">'8月'!$A$1:$P$51</definedName>
    <definedName name="_xlnm.Print_Area" localSheetId="12">'9月'!$A$1:$P$51</definedName>
    <definedName name="_xlnm.Print_Area" localSheetId="2">原本!$A$1:$P$51</definedName>
    <definedName name="書類送付QR">INDEX([1]事業部情報!$L:$L,MATCH([1]設定!$A$2,[1]事業部情報!$C:$C,0))</definedName>
    <definedName name="書類送付URL">INDEX([1]事業部情報!$J:$J,MATCH([1]設定!$A$2,[1]事業部情報!$C:$C,0))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 i="99" l="1"/>
  <c r="N48" i="99"/>
  <c r="X47" i="99"/>
  <c r="B13" i="99"/>
  <c r="B14" i="99" s="1"/>
  <c r="B15" i="99" s="1"/>
  <c r="AB12" i="99"/>
  <c r="AB44" i="99" s="1"/>
  <c r="AB46" i="99" s="1"/>
  <c r="AB48" i="99" s="1"/>
  <c r="AA12" i="99"/>
  <c r="AA44" i="99" s="1"/>
  <c r="AL9" i="99"/>
  <c r="AK9" i="99"/>
  <c r="L8" i="99"/>
  <c r="AH7" i="99"/>
  <c r="AH9" i="99" s="1"/>
  <c r="R13" i="99" s="1"/>
  <c r="M7" i="99"/>
  <c r="M6" i="99"/>
  <c r="AA4" i="99"/>
  <c r="K4" i="98"/>
  <c r="N48" i="98"/>
  <c r="B13" i="98"/>
  <c r="C13" i="98" s="1"/>
  <c r="D13" i="98" s="1" a="1"/>
  <c r="D13" i="98" s="1"/>
  <c r="AB12" i="98"/>
  <c r="AB44" i="98" s="1"/>
  <c r="AB46" i="98" s="1"/>
  <c r="AB48" i="98" s="1"/>
  <c r="AA12" i="98"/>
  <c r="AA44" i="98" s="1"/>
  <c r="AL9" i="98"/>
  <c r="AK9" i="98"/>
  <c r="L8" i="98"/>
  <c r="M7" i="98"/>
  <c r="M6" i="98"/>
  <c r="AA4" i="98"/>
  <c r="K4" i="97"/>
  <c r="N48" i="97"/>
  <c r="X47" i="97"/>
  <c r="B13" i="97"/>
  <c r="C13" i="97" s="1"/>
  <c r="D13" i="97" s="1" a="1"/>
  <c r="D13" i="97" s="1"/>
  <c r="AB12" i="97"/>
  <c r="AB44" i="97" s="1"/>
  <c r="AB46" i="97" s="1"/>
  <c r="AB48" i="97" s="1"/>
  <c r="AA12" i="97"/>
  <c r="AA44" i="97" s="1"/>
  <c r="AL9" i="97"/>
  <c r="AK9" i="97"/>
  <c r="L8" i="97"/>
  <c r="AH7" i="97"/>
  <c r="AH9" i="97" s="1"/>
  <c r="M7" i="97"/>
  <c r="M6" i="97"/>
  <c r="AA4" i="97"/>
  <c r="K4" i="96"/>
  <c r="N48" i="96"/>
  <c r="X47" i="96"/>
  <c r="B13" i="96"/>
  <c r="B14" i="96" s="1"/>
  <c r="AB12" i="96"/>
  <c r="AB44" i="96" s="1"/>
  <c r="AB46" i="96" s="1"/>
  <c r="AB48" i="96" s="1"/>
  <c r="AA12" i="96"/>
  <c r="AA44" i="96" s="1"/>
  <c r="AL9" i="96"/>
  <c r="AK9" i="96"/>
  <c r="L8" i="96"/>
  <c r="M7" i="96"/>
  <c r="M6" i="96"/>
  <c r="AA4" i="96"/>
  <c r="K4" i="95"/>
  <c r="N48" i="95"/>
  <c r="X47" i="95"/>
  <c r="B13" i="95"/>
  <c r="AH7" i="95" s="1"/>
  <c r="AH9" i="95" s="1"/>
  <c r="AB12" i="95"/>
  <c r="AB44" i="95" s="1"/>
  <c r="AB46" i="95" s="1"/>
  <c r="AB48" i="95" s="1"/>
  <c r="AA12" i="95"/>
  <c r="AA44" i="95" s="1"/>
  <c r="AL9" i="95"/>
  <c r="AK9" i="95"/>
  <c r="L8" i="95"/>
  <c r="M7" i="95"/>
  <c r="M6" i="95"/>
  <c r="AA4" i="95"/>
  <c r="K4" i="94"/>
  <c r="N48" i="94"/>
  <c r="X47" i="94"/>
  <c r="AB46" i="94"/>
  <c r="AB48" i="94" s="1"/>
  <c r="AB44" i="94"/>
  <c r="B13" i="94"/>
  <c r="C13" i="94" s="1"/>
  <c r="D13" i="94" s="1" a="1"/>
  <c r="D13" i="94" s="1"/>
  <c r="AB12" i="94"/>
  <c r="AA12" i="94"/>
  <c r="AA44" i="94" s="1"/>
  <c r="AL9" i="94"/>
  <c r="AK9" i="94"/>
  <c r="L8" i="94"/>
  <c r="AH7" i="94"/>
  <c r="AH9" i="94" s="1"/>
  <c r="R1" i="94" s="1"/>
  <c r="M7" i="94"/>
  <c r="M6" i="94"/>
  <c r="AA4" i="94"/>
  <c r="K4" i="93"/>
  <c r="N48" i="93"/>
  <c r="B13" i="93"/>
  <c r="B14" i="93" s="1"/>
  <c r="B15" i="93" s="1"/>
  <c r="AB12" i="93"/>
  <c r="AB44" i="93" s="1"/>
  <c r="AB46" i="93" s="1"/>
  <c r="AB48" i="93" s="1"/>
  <c r="AA12" i="93"/>
  <c r="AA44" i="93" s="1"/>
  <c r="AL9" i="93"/>
  <c r="AK9" i="93"/>
  <c r="L8" i="93"/>
  <c r="AH7" i="93"/>
  <c r="AH9" i="93" s="1"/>
  <c r="R1" i="93" s="1"/>
  <c r="M7" i="93"/>
  <c r="M6" i="93"/>
  <c r="AA4" i="93"/>
  <c r="K4" i="92"/>
  <c r="N48" i="92"/>
  <c r="B13" i="92"/>
  <c r="C13" i="92" s="1"/>
  <c r="D13" i="92" s="1" a="1"/>
  <c r="D13" i="92" s="1"/>
  <c r="AB12" i="92"/>
  <c r="AB44" i="92" s="1"/>
  <c r="AB46" i="92" s="1"/>
  <c r="AB48" i="92" s="1"/>
  <c r="AA12" i="92"/>
  <c r="AA44" i="92" s="1"/>
  <c r="AL9" i="92"/>
  <c r="AK9" i="92"/>
  <c r="L8" i="92"/>
  <c r="AH7" i="92"/>
  <c r="AH9" i="92" s="1"/>
  <c r="R13" i="92" s="1"/>
  <c r="M7" i="92"/>
  <c r="M6" i="92"/>
  <c r="AA4" i="92"/>
  <c r="K4" i="91"/>
  <c r="N48" i="91"/>
  <c r="X47" i="91"/>
  <c r="B13" i="91"/>
  <c r="C13" i="91" s="1"/>
  <c r="D13" i="91" s="1" a="1"/>
  <c r="D13" i="91" s="1"/>
  <c r="AB12" i="91"/>
  <c r="AB44" i="91" s="1"/>
  <c r="AB46" i="91" s="1"/>
  <c r="AB48" i="91" s="1"/>
  <c r="AA12" i="91"/>
  <c r="AA44" i="91" s="1"/>
  <c r="AL9" i="91"/>
  <c r="AK9" i="91"/>
  <c r="L8" i="91"/>
  <c r="M7" i="91"/>
  <c r="M6" i="91"/>
  <c r="AA4" i="91"/>
  <c r="K4" i="90"/>
  <c r="N48" i="90"/>
  <c r="X47" i="90"/>
  <c r="AB46" i="90"/>
  <c r="AB48" i="90" s="1"/>
  <c r="B13" i="90"/>
  <c r="B14" i="90" s="1"/>
  <c r="AB12" i="90"/>
  <c r="AB44" i="90" s="1"/>
  <c r="AA12" i="90"/>
  <c r="AA44" i="90" s="1"/>
  <c r="AL9" i="90"/>
  <c r="AK9" i="90"/>
  <c r="L8" i="90"/>
  <c r="M7" i="90"/>
  <c r="M6" i="90"/>
  <c r="AA4" i="90"/>
  <c r="K4" i="89"/>
  <c r="N48" i="89"/>
  <c r="AB46" i="89"/>
  <c r="AB48" i="89" s="1"/>
  <c r="B13" i="89"/>
  <c r="C13" i="89" s="1"/>
  <c r="D13" i="89" s="1" a="1"/>
  <c r="D13" i="89" s="1"/>
  <c r="AB12" i="89"/>
  <c r="AB44" i="89" s="1"/>
  <c r="AA12" i="89"/>
  <c r="AA44" i="89" s="1"/>
  <c r="AL9" i="89"/>
  <c r="AK9" i="89"/>
  <c r="L8" i="89"/>
  <c r="M7" i="89"/>
  <c r="M6" i="89"/>
  <c r="AA4" i="89"/>
  <c r="K4" i="88"/>
  <c r="N48" i="88"/>
  <c r="X47" i="88"/>
  <c r="AB46" i="88"/>
  <c r="AB48" i="88" s="1"/>
  <c r="B13" i="88"/>
  <c r="B14" i="88" s="1"/>
  <c r="AB12" i="88"/>
  <c r="AB44" i="88" s="1"/>
  <c r="AA12" i="88"/>
  <c r="AA44" i="88" s="1"/>
  <c r="AL9" i="88"/>
  <c r="AK9" i="88"/>
  <c r="L8" i="88"/>
  <c r="AH7" i="88"/>
  <c r="AH9" i="88" s="1"/>
  <c r="R13" i="88" s="1"/>
  <c r="M7" i="88"/>
  <c r="M6" i="88"/>
  <c r="AA4" i="88"/>
  <c r="R1" i="88"/>
  <c r="N48" i="87"/>
  <c r="AB46" i="87"/>
  <c r="AB48" i="87" s="1"/>
  <c r="B13" i="87"/>
  <c r="B14" i="87" s="1"/>
  <c r="AB12" i="87"/>
  <c r="AB44" i="87" s="1"/>
  <c r="AA12" i="87"/>
  <c r="AA44" i="87" s="1"/>
  <c r="AL9" i="87"/>
  <c r="AK9" i="87"/>
  <c r="L8" i="87"/>
  <c r="AH7" i="87"/>
  <c r="AH9" i="87" s="1"/>
  <c r="M7" i="87"/>
  <c r="M6" i="87"/>
  <c r="AA4" i="87"/>
  <c r="N49" i="86"/>
  <c r="C13" i="99" l="1"/>
  <c r="D13" i="99" s="1" a="1"/>
  <c r="D13" i="99" s="1"/>
  <c r="R1" i="99"/>
  <c r="W13" i="99"/>
  <c r="V13" i="99"/>
  <c r="U13" i="99"/>
  <c r="S13" i="99"/>
  <c r="T13" i="99" s="1"/>
  <c r="AK13" i="99" s="1" a="1"/>
  <c r="AK13" i="99" s="1"/>
  <c r="R14" i="99"/>
  <c r="C15" i="99"/>
  <c r="D15" i="99" s="1" a="1"/>
  <c r="D15" i="99" s="1"/>
  <c r="B16" i="99"/>
  <c r="X13" i="99"/>
  <c r="C14" i="99"/>
  <c r="D14" i="99" s="1" a="1"/>
  <c r="D14" i="99" s="1"/>
  <c r="B14" i="98"/>
  <c r="B15" i="98" s="1"/>
  <c r="C14" i="98"/>
  <c r="D14" i="98" s="1" a="1"/>
  <c r="D14" i="98" s="1"/>
  <c r="AH7" i="98"/>
  <c r="AH9" i="98" s="1"/>
  <c r="X47" i="98"/>
  <c r="B14" i="97"/>
  <c r="B15" i="97" s="1"/>
  <c r="R1" i="97"/>
  <c r="R13" i="97"/>
  <c r="C15" i="97"/>
  <c r="D15" i="97" s="1" a="1"/>
  <c r="D15" i="97" s="1"/>
  <c r="B16" i="97"/>
  <c r="C14" i="97"/>
  <c r="D14" i="97" s="1" a="1"/>
  <c r="D14" i="97" s="1"/>
  <c r="AH7" i="96"/>
  <c r="AH9" i="96" s="1"/>
  <c r="R1" i="96" s="1"/>
  <c r="C13" i="96"/>
  <c r="D13" i="96" s="1" a="1"/>
  <c r="D13" i="96" s="1"/>
  <c r="B15" i="96"/>
  <c r="C14" i="96"/>
  <c r="D14" i="96" s="1" a="1"/>
  <c r="D14" i="96" s="1"/>
  <c r="R13" i="96"/>
  <c r="R1" i="95"/>
  <c r="R13" i="95"/>
  <c r="B14" i="95"/>
  <c r="C13" i="95"/>
  <c r="D13" i="95" s="1" a="1"/>
  <c r="D13" i="95" s="1"/>
  <c r="B14" i="94"/>
  <c r="C14" i="94" s="1"/>
  <c r="D14" i="94" s="1" a="1"/>
  <c r="D14" i="94" s="1"/>
  <c r="R13" i="94"/>
  <c r="B15" i="94"/>
  <c r="R13" i="93"/>
  <c r="C13" i="93"/>
  <c r="D13" i="93" s="1" a="1"/>
  <c r="D13" i="93" s="1"/>
  <c r="B16" i="93"/>
  <c r="C15" i="93"/>
  <c r="D15" i="93" s="1" a="1"/>
  <c r="D15" i="93" s="1"/>
  <c r="C14" i="93"/>
  <c r="D14" i="93" s="1" a="1"/>
  <c r="D14" i="93" s="1"/>
  <c r="X47" i="93"/>
  <c r="S13" i="93"/>
  <c r="T13" i="93" s="1"/>
  <c r="AK13" i="93" s="1" a="1"/>
  <c r="AK13" i="93" s="1"/>
  <c r="W13" i="93"/>
  <c r="X13" i="92"/>
  <c r="V13" i="92"/>
  <c r="R14" i="92"/>
  <c r="U13" i="92"/>
  <c r="B14" i="92"/>
  <c r="R1" i="92"/>
  <c r="S14" i="92"/>
  <c r="T14" i="92" s="1"/>
  <c r="AK14" i="92" s="1" a="1"/>
  <c r="AK14" i="92" s="1"/>
  <c r="X47" i="92"/>
  <c r="X14" i="92"/>
  <c r="U14" i="92"/>
  <c r="W14" i="92"/>
  <c r="S13" i="92"/>
  <c r="T13" i="92" s="1"/>
  <c r="AK13" i="92" s="1" a="1"/>
  <c r="AK13" i="92" s="1"/>
  <c r="W13" i="92"/>
  <c r="B14" i="91"/>
  <c r="AH7" i="91"/>
  <c r="AH9" i="91" s="1"/>
  <c r="C14" i="90"/>
  <c r="D14" i="90" s="1" a="1"/>
  <c r="D14" i="90" s="1"/>
  <c r="B15" i="90"/>
  <c r="B16" i="90" s="1"/>
  <c r="AH7" i="90"/>
  <c r="AH9" i="90" s="1"/>
  <c r="C13" i="90"/>
  <c r="D13" i="90" s="1" a="1"/>
  <c r="D13" i="90" s="1"/>
  <c r="B17" i="90"/>
  <c r="C16" i="90"/>
  <c r="D16" i="90" s="1" a="1"/>
  <c r="D16" i="90" s="1"/>
  <c r="C15" i="90"/>
  <c r="D15" i="90" s="1" a="1"/>
  <c r="D15" i="90" s="1"/>
  <c r="AH7" i="89"/>
  <c r="AH9" i="89" s="1"/>
  <c r="R1" i="89" s="1"/>
  <c r="B14" i="89"/>
  <c r="X47" i="89"/>
  <c r="R13" i="89"/>
  <c r="C14" i="88"/>
  <c r="D14" i="88" s="1" a="1"/>
  <c r="D14" i="88" s="1"/>
  <c r="B15" i="88"/>
  <c r="C13" i="88"/>
  <c r="D13" i="88" s="1" a="1"/>
  <c r="D13" i="88" s="1"/>
  <c r="R14" i="88"/>
  <c r="X13" i="88"/>
  <c r="W13" i="88"/>
  <c r="V13" i="88"/>
  <c r="U13" i="88"/>
  <c r="S13" i="88"/>
  <c r="T13" i="88" s="1"/>
  <c r="AK13" i="88" s="1" a="1"/>
  <c r="AK13" i="88" s="1"/>
  <c r="C14" i="87"/>
  <c r="D14" i="87" s="1" a="1"/>
  <c r="D14" i="87" s="1"/>
  <c r="B15" i="87"/>
  <c r="C13" i="87"/>
  <c r="D13" i="87" s="1" a="1"/>
  <c r="D13" i="87" s="1"/>
  <c r="R1" i="87"/>
  <c r="R13" i="87"/>
  <c r="X47" i="87"/>
  <c r="N48" i="85"/>
  <c r="B13" i="85"/>
  <c r="C13" i="85" s="1"/>
  <c r="D13" i="85" s="1" a="1"/>
  <c r="D13" i="85" s="1"/>
  <c r="AB12" i="85"/>
  <c r="AB44" i="85" s="1"/>
  <c r="AB46" i="85" s="1"/>
  <c r="AB48" i="85" s="1"/>
  <c r="AA12" i="85"/>
  <c r="AA44" i="85" s="1"/>
  <c r="AL9" i="85"/>
  <c r="AK9" i="85"/>
  <c r="L8" i="85"/>
  <c r="M7" i="85"/>
  <c r="M6" i="85"/>
  <c r="AA4" i="85"/>
  <c r="AB13" i="99" l="1"/>
  <c r="AL13" i="99"/>
  <c r="AE13" i="99" s="1"/>
  <c r="B17" i="99"/>
  <c r="C16" i="99"/>
  <c r="D16" i="99" s="1" a="1"/>
  <c r="D16" i="99" s="1"/>
  <c r="X14" i="99"/>
  <c r="U14" i="99"/>
  <c r="S14" i="99"/>
  <c r="T14" i="99" s="1"/>
  <c r="AK14" i="99" s="1" a="1"/>
  <c r="AK14" i="99" s="1"/>
  <c r="W14" i="99"/>
  <c r="V14" i="99"/>
  <c r="R15" i="99"/>
  <c r="R1" i="98"/>
  <c r="R13" i="98"/>
  <c r="B16" i="98"/>
  <c r="C15" i="98"/>
  <c r="D15" i="98" s="1" a="1"/>
  <c r="D15" i="98" s="1"/>
  <c r="B17" i="97"/>
  <c r="C16" i="97"/>
  <c r="D16" i="97" s="1" a="1"/>
  <c r="D16" i="97" s="1"/>
  <c r="X13" i="97"/>
  <c r="W13" i="97"/>
  <c r="V13" i="97"/>
  <c r="U13" i="97"/>
  <c r="S13" i="97"/>
  <c r="T13" i="97" s="1"/>
  <c r="AK13" i="97" s="1" a="1"/>
  <c r="AK13" i="97" s="1"/>
  <c r="R14" i="97"/>
  <c r="B16" i="96"/>
  <c r="C15" i="96"/>
  <c r="D15" i="96" s="1" a="1"/>
  <c r="D15" i="96" s="1"/>
  <c r="S13" i="96"/>
  <c r="T13" i="96" s="1"/>
  <c r="AK13" i="96" s="1" a="1"/>
  <c r="AK13" i="96" s="1"/>
  <c r="X13" i="96"/>
  <c r="W13" i="96"/>
  <c r="V13" i="96"/>
  <c r="U13" i="96"/>
  <c r="R14" i="96"/>
  <c r="B15" i="95"/>
  <c r="C14" i="95"/>
  <c r="D14" i="95" s="1" a="1"/>
  <c r="D14" i="95" s="1"/>
  <c r="S13" i="95"/>
  <c r="X13" i="95"/>
  <c r="W13" i="95"/>
  <c r="V13" i="95"/>
  <c r="U13" i="95"/>
  <c r="T13" i="95"/>
  <c r="AK13" i="95" s="1" a="1"/>
  <c r="AK13" i="95" s="1"/>
  <c r="R14" i="95"/>
  <c r="C15" i="94"/>
  <c r="D15" i="94" s="1" a="1"/>
  <c r="D15" i="94" s="1"/>
  <c r="B16" i="94"/>
  <c r="W13" i="94"/>
  <c r="S13" i="94"/>
  <c r="T13" i="94" s="1"/>
  <c r="AK13" i="94" s="1" a="1"/>
  <c r="AK13" i="94" s="1"/>
  <c r="U13" i="94"/>
  <c r="X13" i="94"/>
  <c r="V13" i="94"/>
  <c r="R14" i="94"/>
  <c r="X13" i="93"/>
  <c r="R14" i="93"/>
  <c r="V13" i="93"/>
  <c r="U13" i="93"/>
  <c r="AL13" i="92"/>
  <c r="AE13" i="92" s="1"/>
  <c r="AE13" i="93"/>
  <c r="AB13" i="93"/>
  <c r="B17" i="93"/>
  <c r="C16" i="93"/>
  <c r="D16" i="93" s="1" a="1"/>
  <c r="D16" i="93" s="1"/>
  <c r="C14" i="92"/>
  <c r="D14" i="92" s="1" a="1"/>
  <c r="D14" i="92" s="1"/>
  <c r="B15" i="92"/>
  <c r="V14" i="92"/>
  <c r="AL14" i="92" s="1"/>
  <c r="AC14" i="92" s="1"/>
  <c r="R15" i="92"/>
  <c r="AB14" i="92"/>
  <c r="AB13" i="92"/>
  <c r="R13" i="91"/>
  <c r="R1" i="91"/>
  <c r="C14" i="91"/>
  <c r="D14" i="91" s="1" a="1"/>
  <c r="D14" i="91" s="1"/>
  <c r="B15" i="91"/>
  <c r="R13" i="90"/>
  <c r="R1" i="90"/>
  <c r="B18" i="90"/>
  <c r="C17" i="90"/>
  <c r="D17" i="90" s="1" a="1"/>
  <c r="D17" i="90" s="1"/>
  <c r="C14" i="89"/>
  <c r="D14" i="89" s="1" a="1"/>
  <c r="D14" i="89" s="1"/>
  <c r="B15" i="89"/>
  <c r="R14" i="89"/>
  <c r="X13" i="89"/>
  <c r="W13" i="89"/>
  <c r="V13" i="89"/>
  <c r="U13" i="89"/>
  <c r="S13" i="89"/>
  <c r="T13" i="89" s="1"/>
  <c r="AK13" i="89" s="1" a="1"/>
  <c r="AK13" i="89" s="1"/>
  <c r="C15" i="88"/>
  <c r="D15" i="88" s="1" a="1"/>
  <c r="D15" i="88" s="1"/>
  <c r="B16" i="88"/>
  <c r="AB13" i="88"/>
  <c r="AE13" i="88"/>
  <c r="AL13" i="88"/>
  <c r="AD13" i="88" s="1"/>
  <c r="S14" i="88"/>
  <c r="T14" i="88" s="1"/>
  <c r="AK14" i="88" s="1" a="1"/>
  <c r="AK14" i="88" s="1"/>
  <c r="R15" i="88"/>
  <c r="X14" i="88"/>
  <c r="W14" i="88"/>
  <c r="V14" i="88"/>
  <c r="U14" i="88"/>
  <c r="C15" i="87"/>
  <c r="D15" i="87" s="1" a="1"/>
  <c r="D15" i="87" s="1"/>
  <c r="B16" i="87"/>
  <c r="U13" i="87"/>
  <c r="V13" i="87"/>
  <c r="X13" i="87"/>
  <c r="W13" i="87"/>
  <c r="S13" i="87"/>
  <c r="T13" i="87" s="1"/>
  <c r="AK13" i="87" s="1" a="1"/>
  <c r="AK13" i="87" s="1"/>
  <c r="R14" i="87"/>
  <c r="AH7" i="85"/>
  <c r="AH9" i="85" s="1"/>
  <c r="B14" i="85"/>
  <c r="X47" i="85"/>
  <c r="AB14" i="99" l="1"/>
  <c r="AC13" i="99"/>
  <c r="W15" i="99"/>
  <c r="X15" i="99"/>
  <c r="R16" i="99"/>
  <c r="V15" i="99"/>
  <c r="U15" i="99"/>
  <c r="S15" i="99"/>
  <c r="T15" i="99" s="1"/>
  <c r="AK15" i="99" s="1" a="1"/>
  <c r="AK15" i="99" s="1"/>
  <c r="AD13" i="99"/>
  <c r="AL14" i="99"/>
  <c r="C17" i="99"/>
  <c r="D17" i="99" s="1" a="1"/>
  <c r="D17" i="99" s="1"/>
  <c r="B18" i="99"/>
  <c r="AM13" i="99"/>
  <c r="Y13" i="99" s="1" a="1"/>
  <c r="Y13" i="99" s="1"/>
  <c r="B17" i="98"/>
  <c r="C16" i="98"/>
  <c r="D16" i="98" s="1" a="1"/>
  <c r="D16" i="98" s="1"/>
  <c r="U13" i="98"/>
  <c r="X13" i="98"/>
  <c r="V13" i="98"/>
  <c r="W13" i="98"/>
  <c r="AL13" i="98" s="1"/>
  <c r="S13" i="98"/>
  <c r="T13" i="98" s="1"/>
  <c r="AK13" i="98" s="1" a="1"/>
  <c r="AK13" i="98" s="1"/>
  <c r="R14" i="98"/>
  <c r="AL13" i="97"/>
  <c r="AM13" i="97" s="1"/>
  <c r="AB13" i="97"/>
  <c r="U14" i="97"/>
  <c r="S14" i="97"/>
  <c r="T14" i="97" s="1"/>
  <c r="AK14" i="97" s="1" a="1"/>
  <c r="AK14" i="97" s="1"/>
  <c r="W14" i="97"/>
  <c r="V14" i="97"/>
  <c r="X14" i="97"/>
  <c r="R15" i="97"/>
  <c r="B18" i="97"/>
  <c r="C17" i="97"/>
  <c r="D17" i="97" s="1" a="1"/>
  <c r="D17" i="97" s="1"/>
  <c r="AB13" i="96"/>
  <c r="B17" i="96"/>
  <c r="C16" i="96"/>
  <c r="D16" i="96" s="1" a="1"/>
  <c r="D16" i="96" s="1"/>
  <c r="X14" i="96"/>
  <c r="W14" i="96"/>
  <c r="S14" i="96"/>
  <c r="T14" i="96" s="1"/>
  <c r="AK14" i="96" s="1" a="1"/>
  <c r="AK14" i="96" s="1"/>
  <c r="R15" i="96"/>
  <c r="V14" i="96"/>
  <c r="U14" i="96"/>
  <c r="AL13" i="96"/>
  <c r="AD13" i="96" s="1"/>
  <c r="AB13" i="95"/>
  <c r="X14" i="95"/>
  <c r="W14" i="95"/>
  <c r="R15" i="95"/>
  <c r="S14" i="95"/>
  <c r="T14" i="95" s="1"/>
  <c r="AK14" i="95" s="1" a="1"/>
  <c r="AK14" i="95" s="1"/>
  <c r="U14" i="95"/>
  <c r="V14" i="95"/>
  <c r="AL13" i="93"/>
  <c r="AM13" i="93" s="1"/>
  <c r="Y13" i="93" s="1" a="1"/>
  <c r="Y13" i="93" s="1"/>
  <c r="AL13" i="95"/>
  <c r="AE13" i="95" s="1"/>
  <c r="C15" i="95"/>
  <c r="D15" i="95" s="1" a="1"/>
  <c r="D15" i="95" s="1"/>
  <c r="B16" i="95"/>
  <c r="AB13" i="94"/>
  <c r="R15" i="94"/>
  <c r="V14" i="94"/>
  <c r="X14" i="94"/>
  <c r="W14" i="94"/>
  <c r="S14" i="94"/>
  <c r="T14" i="94" s="1"/>
  <c r="AK14" i="94" s="1" a="1"/>
  <c r="AK14" i="94" s="1"/>
  <c r="U14" i="94"/>
  <c r="AL13" i="94"/>
  <c r="AE13" i="94" s="1"/>
  <c r="B17" i="94"/>
  <c r="C16" i="94"/>
  <c r="D16" i="94" s="1" a="1"/>
  <c r="D16" i="94" s="1"/>
  <c r="S14" i="93"/>
  <c r="T14" i="93" s="1"/>
  <c r="AK14" i="93" s="1" a="1"/>
  <c r="AK14" i="93" s="1"/>
  <c r="X14" i="93"/>
  <c r="V14" i="93"/>
  <c r="R15" i="93"/>
  <c r="U14" i="93"/>
  <c r="W14" i="93"/>
  <c r="AD13" i="92"/>
  <c r="AN13" i="92" s="1"/>
  <c r="B18" i="93"/>
  <c r="C17" i="93"/>
  <c r="D17" i="93" s="1" a="1"/>
  <c r="D17" i="93" s="1"/>
  <c r="AC13" i="92"/>
  <c r="AM13" i="92"/>
  <c r="AA13" i="92" s="1"/>
  <c r="AD14" i="92"/>
  <c r="AE14" i="92"/>
  <c r="AM14" i="92"/>
  <c r="R16" i="92"/>
  <c r="V15" i="92"/>
  <c r="U15" i="92"/>
  <c r="W15" i="92"/>
  <c r="X15" i="92"/>
  <c r="S15" i="92"/>
  <c r="T15" i="92" s="1"/>
  <c r="AK15" i="92" s="1" a="1"/>
  <c r="AK15" i="92" s="1"/>
  <c r="C15" i="92"/>
  <c r="D15" i="92" s="1" a="1"/>
  <c r="D15" i="92" s="1"/>
  <c r="B16" i="92"/>
  <c r="C15" i="91"/>
  <c r="D15" i="91" s="1" a="1"/>
  <c r="D15" i="91" s="1"/>
  <c r="B16" i="91"/>
  <c r="W13" i="91"/>
  <c r="S13" i="91"/>
  <c r="T13" i="91" s="1"/>
  <c r="AK13" i="91" s="1" a="1"/>
  <c r="AK13" i="91" s="1"/>
  <c r="U13" i="91"/>
  <c r="V13" i="91"/>
  <c r="R14" i="91"/>
  <c r="X13" i="91"/>
  <c r="X13" i="90"/>
  <c r="W13" i="90"/>
  <c r="V13" i="90"/>
  <c r="U13" i="90"/>
  <c r="S13" i="90"/>
  <c r="T13" i="90" s="1"/>
  <c r="AK13" i="90" s="1" a="1"/>
  <c r="AK13" i="90" s="1"/>
  <c r="R14" i="90"/>
  <c r="B19" i="90"/>
  <c r="C18" i="90"/>
  <c r="D18" i="90" s="1" a="1"/>
  <c r="D18" i="90" s="1"/>
  <c r="C15" i="89"/>
  <c r="D15" i="89" s="1" a="1"/>
  <c r="D15" i="89" s="1"/>
  <c r="B16" i="89"/>
  <c r="AB13" i="89"/>
  <c r="AE13" i="89"/>
  <c r="R15" i="89"/>
  <c r="W14" i="89"/>
  <c r="U14" i="89"/>
  <c r="S14" i="89"/>
  <c r="T14" i="89" s="1"/>
  <c r="AK14" i="89" s="1" a="1"/>
  <c r="AK14" i="89" s="1"/>
  <c r="X14" i="89"/>
  <c r="V14" i="89"/>
  <c r="AL13" i="89"/>
  <c r="B17" i="88"/>
  <c r="C16" i="88"/>
  <c r="D16" i="88" s="1" a="1"/>
  <c r="D16" i="88" s="1"/>
  <c r="AL14" i="88"/>
  <c r="AB14" i="88"/>
  <c r="AN13" i="88"/>
  <c r="R16" i="88"/>
  <c r="V15" i="88"/>
  <c r="X15" i="88"/>
  <c r="W15" i="88"/>
  <c r="S15" i="88"/>
  <c r="T15" i="88" s="1"/>
  <c r="AK15" i="88" s="1" a="1"/>
  <c r="AK15" i="88" s="1"/>
  <c r="U15" i="88"/>
  <c r="AC13" i="88"/>
  <c r="AL13" i="87"/>
  <c r="AM13" i="87" s="1"/>
  <c r="AM13" i="88"/>
  <c r="Y13" i="88" s="1" a="1"/>
  <c r="Y13" i="88" s="1"/>
  <c r="B17" i="87"/>
  <c r="C16" i="87"/>
  <c r="D16" i="87" s="1" a="1"/>
  <c r="D16" i="87" s="1"/>
  <c r="AB13" i="87"/>
  <c r="AE13" i="87"/>
  <c r="V14" i="87"/>
  <c r="X14" i="87"/>
  <c r="W14" i="87"/>
  <c r="U14" i="87"/>
  <c r="S14" i="87"/>
  <c r="T14" i="87" s="1"/>
  <c r="AK14" i="87" s="1" a="1"/>
  <c r="AK14" i="87" s="1"/>
  <c r="R15" i="87"/>
  <c r="C14" i="85"/>
  <c r="D14" i="85" s="1" a="1"/>
  <c r="D14" i="85" s="1"/>
  <c r="B15" i="85"/>
  <c r="R13" i="85"/>
  <c r="R1" i="85"/>
  <c r="AC13" i="97" l="1"/>
  <c r="AB15" i="99"/>
  <c r="AC14" i="99"/>
  <c r="AE14" i="99"/>
  <c r="AL15" i="99"/>
  <c r="AD15" i="99" s="1"/>
  <c r="AM14" i="99"/>
  <c r="Y14" i="99" s="1" a="1"/>
  <c r="Y14" i="99" s="1"/>
  <c r="B19" i="99"/>
  <c r="C18" i="99"/>
  <c r="D18" i="99" s="1" a="1"/>
  <c r="D18" i="99" s="1"/>
  <c r="X16" i="99"/>
  <c r="W16" i="99"/>
  <c r="R17" i="99"/>
  <c r="V16" i="99"/>
  <c r="S16" i="99"/>
  <c r="T16" i="99" s="1"/>
  <c r="AK16" i="99" s="1" a="1"/>
  <c r="AK16" i="99" s="1"/>
  <c r="U16" i="99"/>
  <c r="AD14" i="99"/>
  <c r="AN13" i="99"/>
  <c r="AA13" i="99"/>
  <c r="Z13" i="99" a="1"/>
  <c r="Z13" i="99" s="1"/>
  <c r="AD13" i="97"/>
  <c r="AN13" i="97" s="1"/>
  <c r="AM13" i="98"/>
  <c r="Y13" i="98" s="1" a="1"/>
  <c r="Y13" i="98" s="1"/>
  <c r="AB13" i="98"/>
  <c r="AA13" i="98"/>
  <c r="Z13" i="98" a="1"/>
  <c r="Z13" i="98" s="1"/>
  <c r="AE13" i="98"/>
  <c r="AD13" i="98"/>
  <c r="X14" i="98"/>
  <c r="R15" i="98"/>
  <c r="V14" i="98"/>
  <c r="U14" i="98"/>
  <c r="S14" i="98"/>
  <c r="T14" i="98" s="1"/>
  <c r="AK14" i="98" s="1" a="1"/>
  <c r="AK14" i="98" s="1"/>
  <c r="W14" i="98"/>
  <c r="AC13" i="98"/>
  <c r="AE13" i="97"/>
  <c r="B18" i="98"/>
  <c r="C17" i="98"/>
  <c r="D17" i="98" s="1" a="1"/>
  <c r="D17" i="98" s="1"/>
  <c r="AA13" i="97"/>
  <c r="Z13" i="97" a="1"/>
  <c r="Z13" i="97" s="1"/>
  <c r="Y13" i="97" a="1"/>
  <c r="Y13" i="97" s="1"/>
  <c r="AB14" i="97"/>
  <c r="B19" i="97"/>
  <c r="C18" i="97"/>
  <c r="D18" i="97" s="1" a="1"/>
  <c r="D18" i="97" s="1"/>
  <c r="AL14" i="97"/>
  <c r="AM14" i="97" s="1"/>
  <c r="AA14" i="97" s="1"/>
  <c r="X15" i="97"/>
  <c r="W15" i="97"/>
  <c r="R16" i="97"/>
  <c r="V15" i="97"/>
  <c r="S15" i="97"/>
  <c r="T15" i="97" s="1"/>
  <c r="AK15" i="97" s="1" a="1"/>
  <c r="AK15" i="97" s="1"/>
  <c r="U15" i="97"/>
  <c r="AE13" i="96"/>
  <c r="AM13" i="96"/>
  <c r="AA13" i="96" s="1"/>
  <c r="AN13" i="96"/>
  <c r="AB14" i="96"/>
  <c r="C17" i="96"/>
  <c r="D17" i="96" s="1" a="1"/>
  <c r="D17" i="96" s="1"/>
  <c r="B18" i="96"/>
  <c r="AC13" i="96"/>
  <c r="W15" i="96"/>
  <c r="U15" i="96"/>
  <c r="X15" i="96"/>
  <c r="R16" i="96"/>
  <c r="V15" i="96"/>
  <c r="S15" i="96"/>
  <c r="T15" i="96" s="1"/>
  <c r="AK15" i="96" s="1" a="1"/>
  <c r="AK15" i="96" s="1"/>
  <c r="AL14" i="96"/>
  <c r="AM14" i="96" s="1"/>
  <c r="AB14" i="95"/>
  <c r="B17" i="95"/>
  <c r="C16" i="95"/>
  <c r="D16" i="95" s="1" a="1"/>
  <c r="D16" i="95" s="1"/>
  <c r="W15" i="95"/>
  <c r="X15" i="95"/>
  <c r="R16" i="95"/>
  <c r="V15" i="95"/>
  <c r="U15" i="95"/>
  <c r="S15" i="95"/>
  <c r="T15" i="95" s="1"/>
  <c r="AK15" i="95" s="1" a="1"/>
  <c r="AK15" i="95" s="1"/>
  <c r="AL14" i="95"/>
  <c r="AE14" i="95" s="1"/>
  <c r="AC13" i="95"/>
  <c r="AC13" i="93"/>
  <c r="AD13" i="93"/>
  <c r="AN13" i="93" s="1"/>
  <c r="AO13" i="93" s="1" a="1"/>
  <c r="AO13" i="93" s="1"/>
  <c r="AD13" i="95"/>
  <c r="AM13" i="95"/>
  <c r="Y13" i="95" s="1" a="1"/>
  <c r="Y13" i="95" s="1"/>
  <c r="AL14" i="93"/>
  <c r="AM14" i="93" s="1"/>
  <c r="AB14" i="94"/>
  <c r="C17" i="94"/>
  <c r="D17" i="94" s="1" a="1"/>
  <c r="D17" i="94" s="1"/>
  <c r="B18" i="94"/>
  <c r="X15" i="94"/>
  <c r="R16" i="94"/>
  <c r="V15" i="94"/>
  <c r="W15" i="94"/>
  <c r="U15" i="94"/>
  <c r="S15" i="94"/>
  <c r="T15" i="94" s="1"/>
  <c r="AK15" i="94" s="1" a="1"/>
  <c r="AK15" i="94" s="1"/>
  <c r="AC13" i="94"/>
  <c r="AL14" i="94"/>
  <c r="AE14" i="94" s="1"/>
  <c r="AM13" i="94"/>
  <c r="AD13" i="94"/>
  <c r="AL15" i="92"/>
  <c r="AM15" i="92" s="1"/>
  <c r="AA15" i="92" s="1"/>
  <c r="W15" i="93"/>
  <c r="V15" i="93"/>
  <c r="U15" i="93"/>
  <c r="X15" i="93"/>
  <c r="S15" i="93"/>
  <c r="T15" i="93" s="1"/>
  <c r="AK15" i="93" s="1" a="1"/>
  <c r="AK15" i="93" s="1"/>
  <c r="R16" i="93"/>
  <c r="AB14" i="93"/>
  <c r="Z13" i="93" a="1"/>
  <c r="Z13" i="93" s="1"/>
  <c r="AA13" i="93"/>
  <c r="Y13" i="92" a="1"/>
  <c r="Y13" i="92" s="1"/>
  <c r="Z13" i="92" a="1"/>
  <c r="Z13" i="92" s="1"/>
  <c r="B19" i="93"/>
  <c r="C18" i="93"/>
  <c r="D18" i="93" s="1" a="1"/>
  <c r="D18" i="93" s="1"/>
  <c r="AB15" i="92"/>
  <c r="C16" i="92"/>
  <c r="D16" i="92" s="1" a="1"/>
  <c r="D16" i="92" s="1"/>
  <c r="B17" i="92"/>
  <c r="AE15" i="92"/>
  <c r="S16" i="92"/>
  <c r="T16" i="92" s="1"/>
  <c r="AK16" i="92" s="1" a="1"/>
  <c r="AK16" i="92" s="1"/>
  <c r="AB16" i="92" s="1"/>
  <c r="R17" i="92"/>
  <c r="V16" i="92"/>
  <c r="U16" i="92"/>
  <c r="W16" i="92"/>
  <c r="X16" i="92"/>
  <c r="Y14" i="92" a="1"/>
  <c r="Y14" i="92" s="1"/>
  <c r="Z14" i="92" a="1"/>
  <c r="Z14" i="92" s="1"/>
  <c r="AA14" i="92"/>
  <c r="AO13" i="92" a="1"/>
  <c r="AO13" i="92" s="1"/>
  <c r="AN14" i="92"/>
  <c r="AB13" i="91"/>
  <c r="U14" i="91"/>
  <c r="S14" i="91"/>
  <c r="T14" i="91" s="1"/>
  <c r="AK14" i="91" s="1" a="1"/>
  <c r="AK14" i="91" s="1"/>
  <c r="AB14" i="91" s="1"/>
  <c r="R15" i="91"/>
  <c r="W14" i="91"/>
  <c r="V14" i="91"/>
  <c r="X14" i="91"/>
  <c r="AL13" i="91"/>
  <c r="AC13" i="91" s="1"/>
  <c r="B17" i="91"/>
  <c r="C16" i="91"/>
  <c r="D16" i="91" s="1" a="1"/>
  <c r="D16" i="91" s="1"/>
  <c r="X14" i="90"/>
  <c r="W14" i="90"/>
  <c r="R15" i="90"/>
  <c r="U14" i="90"/>
  <c r="V14" i="90"/>
  <c r="S14" i="90"/>
  <c r="T14" i="90" s="1"/>
  <c r="AK14" i="90" s="1" a="1"/>
  <c r="AK14" i="90" s="1"/>
  <c r="AB14" i="90" s="1"/>
  <c r="AB13" i="90"/>
  <c r="AE13" i="90"/>
  <c r="AL13" i="90"/>
  <c r="C19" i="90"/>
  <c r="D19" i="90" s="1" a="1"/>
  <c r="D19" i="90" s="1"/>
  <c r="B20" i="90"/>
  <c r="AE14" i="90"/>
  <c r="C16" i="89"/>
  <c r="D16" i="89" s="1" a="1"/>
  <c r="D16" i="89" s="1"/>
  <c r="B17" i="89"/>
  <c r="AB14" i="89"/>
  <c r="AC13" i="89"/>
  <c r="U15" i="89"/>
  <c r="S15" i="89"/>
  <c r="R16" i="89"/>
  <c r="X15" i="89"/>
  <c r="W15" i="89"/>
  <c r="V15" i="89"/>
  <c r="T15" i="89"/>
  <c r="AK15" i="89" s="1" a="1"/>
  <c r="AK15" i="89" s="1"/>
  <c r="AD13" i="89"/>
  <c r="AL14" i="89"/>
  <c r="AM14" i="89" s="1"/>
  <c r="AM13" i="89"/>
  <c r="Y13" i="89" s="1" a="1"/>
  <c r="Y13" i="89" s="1"/>
  <c r="B18" i="88"/>
  <c r="C17" i="88"/>
  <c r="D17" i="88" s="1" a="1"/>
  <c r="D17" i="88" s="1"/>
  <c r="AE14" i="88"/>
  <c r="AC14" i="88"/>
  <c r="AD14" i="88"/>
  <c r="AN14" i="88" s="1"/>
  <c r="AM14" i="88"/>
  <c r="AC13" i="87"/>
  <c r="AD13" i="87"/>
  <c r="AN13" i="87" s="1"/>
  <c r="AA13" i="87"/>
  <c r="Z13" i="87" a="1"/>
  <c r="Z13" i="87" s="1"/>
  <c r="Y13" i="87" a="1"/>
  <c r="Y13" i="87" s="1"/>
  <c r="AB15" i="88"/>
  <c r="AL15" i="88"/>
  <c r="AE15" i="88" s="1"/>
  <c r="W16" i="88"/>
  <c r="V16" i="88"/>
  <c r="R17" i="88"/>
  <c r="U16" i="88"/>
  <c r="X16" i="88"/>
  <c r="S16" i="88"/>
  <c r="T16" i="88" s="1"/>
  <c r="AK16" i="88" s="1" a="1"/>
  <c r="AK16" i="88" s="1"/>
  <c r="AO13" i="88" a="1"/>
  <c r="AO13" i="88" s="1"/>
  <c r="AA13" i="88"/>
  <c r="Z13" i="88" a="1"/>
  <c r="Z13" i="88" s="1"/>
  <c r="B18" i="87"/>
  <c r="C17" i="87"/>
  <c r="D17" i="87" s="1" a="1"/>
  <c r="D17" i="87" s="1"/>
  <c r="AL14" i="87"/>
  <c r="AM14" i="87" s="1"/>
  <c r="AB14" i="87"/>
  <c r="V15" i="87"/>
  <c r="U15" i="87"/>
  <c r="X15" i="87"/>
  <c r="W15" i="87"/>
  <c r="S15" i="87"/>
  <c r="T15" i="87" s="1"/>
  <c r="AK15" i="87" s="1" a="1"/>
  <c r="AK15" i="87" s="1"/>
  <c r="R16" i="87"/>
  <c r="W13" i="85"/>
  <c r="X13" i="85"/>
  <c r="V13" i="85"/>
  <c r="U13" i="85"/>
  <c r="S13" i="85"/>
  <c r="T13" i="85" s="1"/>
  <c r="AK13" i="85" s="1" a="1"/>
  <c r="AK13" i="85" s="1"/>
  <c r="R14" i="85"/>
  <c r="B16" i="85"/>
  <c r="C15" i="85"/>
  <c r="D15" i="85" s="1" a="1"/>
  <c r="D15" i="85" s="1"/>
  <c r="AB16" i="99" l="1"/>
  <c r="W17" i="99"/>
  <c r="R18" i="99"/>
  <c r="V17" i="99"/>
  <c r="U17" i="99"/>
  <c r="S17" i="99"/>
  <c r="T17" i="99" s="1"/>
  <c r="AK17" i="99" s="1" a="1"/>
  <c r="AK17" i="99" s="1"/>
  <c r="X17" i="99"/>
  <c r="Z14" i="99" a="1"/>
  <c r="Z14" i="99" s="1"/>
  <c r="AA14" i="99"/>
  <c r="AC15" i="99"/>
  <c r="AE15" i="99"/>
  <c r="AM15" i="99"/>
  <c r="C19" i="99"/>
  <c r="D19" i="99" s="1" a="1"/>
  <c r="D19" i="99" s="1"/>
  <c r="B20" i="99"/>
  <c r="AO13" i="99" a="1"/>
  <c r="AO13" i="99" s="1"/>
  <c r="AL16" i="99"/>
  <c r="AE16" i="99" s="1"/>
  <c r="AN14" i="99"/>
  <c r="AN15" i="99" s="1"/>
  <c r="AB14" i="98"/>
  <c r="B19" i="98"/>
  <c r="C18" i="98"/>
  <c r="D18" i="98" s="1" a="1"/>
  <c r="D18" i="98" s="1"/>
  <c r="AL14" i="98"/>
  <c r="W15" i="98"/>
  <c r="U15" i="98"/>
  <c r="X15" i="98"/>
  <c r="R16" i="98"/>
  <c r="V15" i="98"/>
  <c r="S15" i="98"/>
  <c r="T15" i="98" s="1"/>
  <c r="AK15" i="98" s="1" a="1"/>
  <c r="AK15" i="98" s="1"/>
  <c r="AN13" i="98"/>
  <c r="Z13" i="96" a="1"/>
  <c r="Z13" i="96" s="1"/>
  <c r="AE14" i="97"/>
  <c r="AB15" i="97"/>
  <c r="AL15" i="97"/>
  <c r="AM15" i="97" s="1"/>
  <c r="Y13" i="96" a="1"/>
  <c r="Y13" i="96" s="1"/>
  <c r="AC14" i="97"/>
  <c r="Y14" i="97" a="1"/>
  <c r="Y14" i="97" s="1"/>
  <c r="C19" i="97"/>
  <c r="D19" i="97" s="1" a="1"/>
  <c r="D19" i="97" s="1"/>
  <c r="B20" i="97"/>
  <c r="AD14" i="97"/>
  <c r="V16" i="97"/>
  <c r="X16" i="97"/>
  <c r="W16" i="97"/>
  <c r="R17" i="97"/>
  <c r="U16" i="97"/>
  <c r="S16" i="97"/>
  <c r="T16" i="97" s="1"/>
  <c r="AK16" i="97" s="1" a="1"/>
  <c r="AK16" i="97" s="1"/>
  <c r="Z14" i="97" a="1"/>
  <c r="Z14" i="97" s="1"/>
  <c r="AO13" i="97" a="1"/>
  <c r="AO13" i="97" s="1"/>
  <c r="AD14" i="96"/>
  <c r="AN14" i="96" s="1"/>
  <c r="AE14" i="96"/>
  <c r="AB15" i="96"/>
  <c r="Z14" i="96" a="1"/>
  <c r="Z14" i="96" s="1"/>
  <c r="AA14" i="96"/>
  <c r="AL15" i="96"/>
  <c r="B19" i="96"/>
  <c r="C18" i="96"/>
  <c r="D18" i="96" s="1" a="1"/>
  <c r="D18" i="96" s="1"/>
  <c r="R17" i="96"/>
  <c r="W16" i="96"/>
  <c r="X16" i="96"/>
  <c r="V16" i="96"/>
  <c r="S16" i="96"/>
  <c r="T16" i="96" s="1"/>
  <c r="AK16" i="96" s="1" a="1"/>
  <c r="AK16" i="96" s="1"/>
  <c r="U16" i="96"/>
  <c r="Y14" i="96" a="1"/>
  <c r="Y14" i="96" s="1"/>
  <c r="AC14" i="96"/>
  <c r="AO13" i="96" a="1"/>
  <c r="AO13" i="96" s="1"/>
  <c r="AE14" i="93"/>
  <c r="AD14" i="93"/>
  <c r="AN14" i="93" s="1"/>
  <c r="AO14" i="93" s="1" a="1"/>
  <c r="AO14" i="93" s="1"/>
  <c r="AC14" i="93"/>
  <c r="AB15" i="95"/>
  <c r="X16" i="95"/>
  <c r="R17" i="95"/>
  <c r="V16" i="95"/>
  <c r="U16" i="95"/>
  <c r="S16" i="95"/>
  <c r="T16" i="95" s="1"/>
  <c r="AK16" i="95" s="1" a="1"/>
  <c r="AK16" i="95" s="1"/>
  <c r="W16" i="95"/>
  <c r="AL15" i="95"/>
  <c r="AE15" i="95" s="1"/>
  <c r="B18" i="95"/>
  <c r="C17" i="95"/>
  <c r="D17" i="95" s="1" a="1"/>
  <c r="D17" i="95" s="1"/>
  <c r="AC14" i="95"/>
  <c r="AD14" i="95"/>
  <c r="AM14" i="95"/>
  <c r="Y14" i="95" s="1" a="1"/>
  <c r="Y14" i="95" s="1"/>
  <c r="AA13" i="95"/>
  <c r="Z13" i="95" a="1"/>
  <c r="Z13" i="95" s="1"/>
  <c r="AN13" i="95"/>
  <c r="AA14" i="93"/>
  <c r="Z14" i="93" a="1"/>
  <c r="Z14" i="93" s="1"/>
  <c r="AC15" i="92"/>
  <c r="AL16" i="92"/>
  <c r="AC16" i="92" s="1"/>
  <c r="AD15" i="92"/>
  <c r="AN15" i="92" s="1"/>
  <c r="AB15" i="94"/>
  <c r="AL15" i="94"/>
  <c r="X16" i="94"/>
  <c r="W16" i="94"/>
  <c r="U16" i="94"/>
  <c r="V16" i="94"/>
  <c r="S16" i="94"/>
  <c r="T16" i="94" s="1"/>
  <c r="AK16" i="94" s="1" a="1"/>
  <c r="AK16" i="94" s="1"/>
  <c r="R17" i="94"/>
  <c r="B19" i="94"/>
  <c r="C18" i="94"/>
  <c r="D18" i="94" s="1" a="1"/>
  <c r="D18" i="94" s="1"/>
  <c r="Z13" i="94" a="1"/>
  <c r="Z13" i="94" s="1"/>
  <c r="AA13" i="94"/>
  <c r="AD14" i="94"/>
  <c r="AC14" i="94"/>
  <c r="AM14" i="94"/>
  <c r="Y13" i="94" a="1"/>
  <c r="Y13" i="94" s="1"/>
  <c r="AN13" i="94"/>
  <c r="Z15" i="92" a="1"/>
  <c r="Z15" i="92" s="1"/>
  <c r="AB15" i="93"/>
  <c r="R17" i="93"/>
  <c r="U16" i="93"/>
  <c r="V16" i="93"/>
  <c r="S16" i="93"/>
  <c r="T16" i="93" s="1"/>
  <c r="AK16" i="93" s="1" a="1"/>
  <c r="AK16" i="93" s="1"/>
  <c r="X16" i="93"/>
  <c r="W16" i="93"/>
  <c r="AL15" i="93"/>
  <c r="Y14" i="93" a="1"/>
  <c r="Y14" i="93" s="1"/>
  <c r="Y15" i="92" a="1"/>
  <c r="Y15" i="92" s="1"/>
  <c r="AP7" i="93"/>
  <c r="C19" i="93"/>
  <c r="D19" i="93" s="1" a="1"/>
  <c r="D19" i="93" s="1"/>
  <c r="B20" i="93"/>
  <c r="C17" i="92"/>
  <c r="D17" i="92" s="1" a="1"/>
  <c r="D17" i="92" s="1"/>
  <c r="B18" i="92"/>
  <c r="W17" i="92"/>
  <c r="S17" i="92"/>
  <c r="T17" i="92" s="1"/>
  <c r="AK17" i="92" s="1" a="1"/>
  <c r="AK17" i="92" s="1"/>
  <c r="R18" i="92"/>
  <c r="V17" i="92"/>
  <c r="U17" i="92"/>
  <c r="X17" i="92"/>
  <c r="AE17" i="92"/>
  <c r="AE16" i="92"/>
  <c r="AP7" i="92"/>
  <c r="AO14" i="92" a="1"/>
  <c r="AO14" i="92" s="1"/>
  <c r="AL14" i="91"/>
  <c r="AE14" i="91" s="1"/>
  <c r="S15" i="91"/>
  <c r="T15" i="91" s="1"/>
  <c r="AK15" i="91" s="1" a="1"/>
  <c r="AK15" i="91" s="1"/>
  <c r="X15" i="91"/>
  <c r="W15" i="91"/>
  <c r="R16" i="91"/>
  <c r="V15" i="91"/>
  <c r="U15" i="91"/>
  <c r="AD13" i="91"/>
  <c r="AN13" i="91" s="1"/>
  <c r="AO13" i="91" s="1" a="1"/>
  <c r="AO13" i="91" s="1"/>
  <c r="AM13" i="91"/>
  <c r="AE13" i="91"/>
  <c r="B18" i="91"/>
  <c r="C17" i="91"/>
  <c r="D17" i="91" s="1" a="1"/>
  <c r="D17" i="91" s="1"/>
  <c r="AC13" i="90"/>
  <c r="AD13" i="90"/>
  <c r="AN13" i="90" s="1"/>
  <c r="AO13" i="90" s="1" a="1"/>
  <c r="AO13" i="90" s="1"/>
  <c r="AP7" i="90" s="1"/>
  <c r="AM13" i="90"/>
  <c r="W15" i="90"/>
  <c r="S15" i="90"/>
  <c r="T15" i="90" s="1"/>
  <c r="AK15" i="90" s="1" a="1"/>
  <c r="AK15" i="90" s="1"/>
  <c r="AB15" i="90" s="1"/>
  <c r="X15" i="90"/>
  <c r="R16" i="90"/>
  <c r="V15" i="90"/>
  <c r="U15" i="90"/>
  <c r="AL14" i="90"/>
  <c r="C20" i="90"/>
  <c r="D20" i="90" s="1" a="1"/>
  <c r="D20" i="90" s="1"/>
  <c r="B21" i="90"/>
  <c r="C17" i="89"/>
  <c r="D17" i="89" s="1" a="1"/>
  <c r="D17" i="89" s="1"/>
  <c r="B18" i="89"/>
  <c r="AA14" i="89"/>
  <c r="Z14" i="89" a="1"/>
  <c r="Z14" i="89" s="1"/>
  <c r="AB15" i="89"/>
  <c r="U16" i="89"/>
  <c r="V16" i="89"/>
  <c r="S16" i="89"/>
  <c r="T16" i="89" s="1"/>
  <c r="AK16" i="89" s="1" a="1"/>
  <c r="AK16" i="89" s="1"/>
  <c r="R17" i="89"/>
  <c r="W16" i="89"/>
  <c r="X16" i="89"/>
  <c r="AE14" i="89"/>
  <c r="AN13" i="89"/>
  <c r="AD14" i="89"/>
  <c r="Y14" i="89" a="1"/>
  <c r="Y14" i="89" s="1"/>
  <c r="AC14" i="89"/>
  <c r="AL15" i="89"/>
  <c r="AM15" i="89" s="1"/>
  <c r="Z13" i="89" a="1"/>
  <c r="Z13" i="89" s="1"/>
  <c r="AA13" i="89"/>
  <c r="B19" i="88"/>
  <c r="C18" i="88"/>
  <c r="D18" i="88" s="1" a="1"/>
  <c r="D18" i="88" s="1"/>
  <c r="AA14" i="88"/>
  <c r="Z14" i="88" a="1"/>
  <c r="Z14" i="88" s="1"/>
  <c r="Y14" i="88" a="1"/>
  <c r="Y14" i="88" s="1"/>
  <c r="AB16" i="88"/>
  <c r="AE16" i="88"/>
  <c r="W17" i="88"/>
  <c r="R18" i="88"/>
  <c r="V17" i="88"/>
  <c r="U17" i="88"/>
  <c r="S17" i="88"/>
  <c r="T17" i="88" s="1"/>
  <c r="AK17" i="88" s="1" a="1"/>
  <c r="AK17" i="88" s="1"/>
  <c r="X17" i="88"/>
  <c r="AC15" i="88"/>
  <c r="AM15" i="88"/>
  <c r="Y15" i="88" s="1" a="1"/>
  <c r="Y15" i="88" s="1"/>
  <c r="AL16" i="88"/>
  <c r="AM16" i="88" s="1"/>
  <c r="AD15" i="88"/>
  <c r="AP7" i="88"/>
  <c r="AO14" i="88" a="1"/>
  <c r="AO14" i="88" s="1"/>
  <c r="AC14" i="87"/>
  <c r="AD14" i="87"/>
  <c r="AN14" i="87" s="1"/>
  <c r="AE14" i="87"/>
  <c r="Z14" i="87" a="1"/>
  <c r="Z14" i="87" s="1"/>
  <c r="AA14" i="87"/>
  <c r="Y14" i="87" a="1"/>
  <c r="Y14" i="87" s="1"/>
  <c r="B19" i="87"/>
  <c r="C18" i="87"/>
  <c r="D18" i="87" s="1" a="1"/>
  <c r="D18" i="87" s="1"/>
  <c r="AL15" i="87"/>
  <c r="AE15" i="87" s="1"/>
  <c r="AB15" i="87"/>
  <c r="X16" i="87"/>
  <c r="V16" i="87"/>
  <c r="S16" i="87"/>
  <c r="T16" i="87" s="1"/>
  <c r="AK16" i="87" s="1" a="1"/>
  <c r="AK16" i="87" s="1"/>
  <c r="W16" i="87"/>
  <c r="U16" i="87"/>
  <c r="R17" i="87"/>
  <c r="AO13" i="87" a="1"/>
  <c r="AO13" i="87" s="1"/>
  <c r="AE13" i="85"/>
  <c r="AB13" i="85"/>
  <c r="B17" i="85"/>
  <c r="C16" i="85"/>
  <c r="D16" i="85" s="1" a="1"/>
  <c r="D16" i="85" s="1"/>
  <c r="U14" i="85"/>
  <c r="V14" i="85"/>
  <c r="X14" i="85"/>
  <c r="W14" i="85"/>
  <c r="R15" i="85"/>
  <c r="S14" i="85"/>
  <c r="T14" i="85" s="1"/>
  <c r="AK14" i="85" s="1" a="1"/>
  <c r="AK14" i="85" s="1"/>
  <c r="AB14" i="85" s="1"/>
  <c r="AL13" i="85"/>
  <c r="AB17" i="99" l="1"/>
  <c r="S18" i="99"/>
  <c r="W18" i="99"/>
  <c r="X18" i="99"/>
  <c r="V18" i="99"/>
  <c r="R19" i="99"/>
  <c r="U18" i="99"/>
  <c r="T18" i="99"/>
  <c r="AK18" i="99" s="1" a="1"/>
  <c r="AK18" i="99" s="1"/>
  <c r="AC16" i="99"/>
  <c r="AL17" i="99"/>
  <c r="AE17" i="99" s="1"/>
  <c r="AD16" i="99"/>
  <c r="AO14" i="99" a="1"/>
  <c r="AO14" i="99" s="1"/>
  <c r="AP7" i="99"/>
  <c r="C20" i="99"/>
  <c r="D20" i="99" s="1" a="1"/>
  <c r="D20" i="99" s="1"/>
  <c r="B21" i="99"/>
  <c r="AM16" i="99"/>
  <c r="Y16" i="99" s="1" a="1"/>
  <c r="Y16" i="99" s="1"/>
  <c r="AA15" i="99"/>
  <c r="Z15" i="99" a="1"/>
  <c r="Z15" i="99" s="1"/>
  <c r="Y15" i="99" a="1"/>
  <c r="Y15" i="99" s="1"/>
  <c r="AB15" i="98"/>
  <c r="AO13" i="98" a="1"/>
  <c r="AO13" i="98" s="1"/>
  <c r="R17" i="98"/>
  <c r="X16" i="98"/>
  <c r="S16" i="98"/>
  <c r="T16" i="98" s="1"/>
  <c r="AK16" i="98" s="1" a="1"/>
  <c r="AK16" i="98" s="1"/>
  <c r="W16" i="98"/>
  <c r="V16" i="98"/>
  <c r="U16" i="98"/>
  <c r="AL15" i="98"/>
  <c r="AC14" i="98"/>
  <c r="C19" i="98"/>
  <c r="D19" i="98" s="1" a="1"/>
  <c r="D19" i="98" s="1"/>
  <c r="B20" i="98"/>
  <c r="AD14" i="98"/>
  <c r="AE14" i="98"/>
  <c r="AM14" i="98"/>
  <c r="Y14" i="98" s="1" a="1"/>
  <c r="Y14" i="98" s="1"/>
  <c r="AB16" i="97"/>
  <c r="AE16" i="97"/>
  <c r="AA15" i="97"/>
  <c r="Z15" i="97" a="1"/>
  <c r="Z15" i="97" s="1"/>
  <c r="AN14" i="97"/>
  <c r="AO14" i="97" s="1" a="1"/>
  <c r="AO14" i="97" s="1"/>
  <c r="C20" i="97"/>
  <c r="D20" i="97" s="1" a="1"/>
  <c r="D20" i="97" s="1"/>
  <c r="B21" i="97"/>
  <c r="AD15" i="97"/>
  <c r="AE15" i="97"/>
  <c r="AC15" i="97"/>
  <c r="Y15" i="97" a="1"/>
  <c r="Y15" i="97" s="1"/>
  <c r="AP7" i="97"/>
  <c r="W17" i="97"/>
  <c r="R18" i="97"/>
  <c r="V17" i="97"/>
  <c r="U17" i="97"/>
  <c r="S17" i="97"/>
  <c r="T17" i="97" s="1"/>
  <c r="AK17" i="97" s="1" a="1"/>
  <c r="AK17" i="97" s="1"/>
  <c r="X17" i="97"/>
  <c r="AL16" i="97"/>
  <c r="AB16" i="96"/>
  <c r="W17" i="96"/>
  <c r="R18" i="96"/>
  <c r="V17" i="96"/>
  <c r="U17" i="96"/>
  <c r="S17" i="96"/>
  <c r="T17" i="96" s="1"/>
  <c r="AK17" i="96" s="1" a="1"/>
  <c r="AK17" i="96" s="1"/>
  <c r="X17" i="96"/>
  <c r="C19" i="96"/>
  <c r="D19" i="96" s="1" a="1"/>
  <c r="D19" i="96" s="1"/>
  <c r="B20" i="96"/>
  <c r="AC15" i="96"/>
  <c r="AL16" i="96"/>
  <c r="AE16" i="96" s="1"/>
  <c r="AE15" i="96"/>
  <c r="AD15" i="96"/>
  <c r="AP7" i="96"/>
  <c r="AO14" i="96" a="1"/>
  <c r="AO14" i="96" s="1"/>
  <c r="AM15" i="96"/>
  <c r="Y15" i="96" s="1" a="1"/>
  <c r="Y15" i="96" s="1"/>
  <c r="AL16" i="95"/>
  <c r="AC16" i="95" s="1"/>
  <c r="AD16" i="92"/>
  <c r="AN16" i="92" s="1"/>
  <c r="AM16" i="92"/>
  <c r="Y16" i="92" s="1" a="1"/>
  <c r="Y16" i="92" s="1"/>
  <c r="AB16" i="95"/>
  <c r="W17" i="95"/>
  <c r="U17" i="95"/>
  <c r="R18" i="95"/>
  <c r="S17" i="95"/>
  <c r="T17" i="95" s="1"/>
  <c r="AK17" i="95" s="1" a="1"/>
  <c r="AK17" i="95" s="1"/>
  <c r="V17" i="95"/>
  <c r="X17" i="95"/>
  <c r="AD15" i="95"/>
  <c r="AM15" i="95"/>
  <c r="Y15" i="95" s="1" a="1"/>
  <c r="Y15" i="95" s="1"/>
  <c r="AO13" i="95" a="1"/>
  <c r="AO13" i="95" s="1"/>
  <c r="Z14" i="95" a="1"/>
  <c r="Z14" i="95" s="1"/>
  <c r="AA14" i="95"/>
  <c r="B19" i="95"/>
  <c r="C18" i="95"/>
  <c r="D18" i="95" s="1" a="1"/>
  <c r="D18" i="95" s="1"/>
  <c r="AC15" i="95"/>
  <c r="AN14" i="95"/>
  <c r="AN14" i="94"/>
  <c r="AL16" i="93"/>
  <c r="AM16" i="93" s="1"/>
  <c r="AA16" i="93" s="1"/>
  <c r="AB16" i="94"/>
  <c r="AL16" i="94"/>
  <c r="AE16" i="94" s="1"/>
  <c r="C19" i="94"/>
  <c r="D19" i="94" s="1" a="1"/>
  <c r="D19" i="94" s="1"/>
  <c r="B20" i="94"/>
  <c r="AC15" i="94"/>
  <c r="AD15" i="94"/>
  <c r="W17" i="94"/>
  <c r="R18" i="94"/>
  <c r="V17" i="94"/>
  <c r="S17" i="94"/>
  <c r="T17" i="94" s="1"/>
  <c r="AK17" i="94" s="1" a="1"/>
  <c r="AK17" i="94" s="1"/>
  <c r="U17" i="94"/>
  <c r="X17" i="94"/>
  <c r="AO13" i="94" a="1"/>
  <c r="AO13" i="94" s="1"/>
  <c r="AE15" i="94"/>
  <c r="AM15" i="94"/>
  <c r="Y15" i="94" s="1" a="1"/>
  <c r="Y15" i="94" s="1"/>
  <c r="AA14" i="94"/>
  <c r="Z14" i="94" a="1"/>
  <c r="Z14" i="94" s="1"/>
  <c r="Y14" i="94" a="1"/>
  <c r="Y14" i="94" s="1"/>
  <c r="AC15" i="93"/>
  <c r="S17" i="93"/>
  <c r="T17" i="93" s="1"/>
  <c r="AK17" i="93" s="1" a="1"/>
  <c r="AK17" i="93" s="1"/>
  <c r="X17" i="93"/>
  <c r="U17" i="93"/>
  <c r="W17" i="93"/>
  <c r="V17" i="93"/>
  <c r="R18" i="93"/>
  <c r="AM15" i="93"/>
  <c r="AB16" i="93"/>
  <c r="AE15" i="93"/>
  <c r="AD15" i="93"/>
  <c r="AN15" i="93" s="1"/>
  <c r="AO15" i="93" s="1" a="1"/>
  <c r="AO15" i="93" s="1"/>
  <c r="C20" i="93"/>
  <c r="D20" i="93" s="1" a="1"/>
  <c r="D20" i="93" s="1"/>
  <c r="B21" i="93"/>
  <c r="AP8" i="93"/>
  <c r="R19" i="92"/>
  <c r="X18" i="92"/>
  <c r="V18" i="92"/>
  <c r="S18" i="92"/>
  <c r="T18" i="92" s="1"/>
  <c r="AK18" i="92" s="1" a="1"/>
  <c r="AK18" i="92" s="1"/>
  <c r="U18" i="92"/>
  <c r="W18" i="92"/>
  <c r="AB17" i="92"/>
  <c r="AL17" i="92"/>
  <c r="AD17" i="92" s="1"/>
  <c r="C18" i="92"/>
  <c r="D18" i="92" s="1" a="1"/>
  <c r="D18" i="92" s="1"/>
  <c r="B19" i="92"/>
  <c r="AD14" i="91"/>
  <c r="AN14" i="91" s="1"/>
  <c r="AO14" i="91" s="1" a="1"/>
  <c r="AO14" i="91" s="1"/>
  <c r="AP8" i="92"/>
  <c r="AO15" i="92" a="1"/>
  <c r="AO15" i="92" s="1"/>
  <c r="AC14" i="91"/>
  <c r="AM14" i="91"/>
  <c r="Y13" i="91" a="1"/>
  <c r="Y13" i="91" s="1"/>
  <c r="Z13" i="91" a="1"/>
  <c r="Z13" i="91" s="1"/>
  <c r="AA13" i="91"/>
  <c r="V16" i="91"/>
  <c r="S16" i="91"/>
  <c r="T16" i="91" s="1"/>
  <c r="AK16" i="91" s="1" a="1"/>
  <c r="AK16" i="91" s="1"/>
  <c r="W16" i="91"/>
  <c r="U16" i="91"/>
  <c r="R17" i="91"/>
  <c r="X16" i="91"/>
  <c r="C18" i="91"/>
  <c r="D18" i="91" s="1" a="1"/>
  <c r="D18" i="91" s="1"/>
  <c r="B19" i="91"/>
  <c r="AL15" i="91"/>
  <c r="AB15" i="91"/>
  <c r="AP7" i="91"/>
  <c r="AL16" i="89"/>
  <c r="AM16" i="89" s="1"/>
  <c r="AA16" i="89" s="1"/>
  <c r="AL15" i="90"/>
  <c r="AM15" i="90" s="1"/>
  <c r="Z15" i="90" s="1" a="1"/>
  <c r="Z15" i="90" s="1"/>
  <c r="AA13" i="90"/>
  <c r="Z13" i="90" a="1"/>
  <c r="Z13" i="90" s="1"/>
  <c r="Y13" i="90" a="1"/>
  <c r="Y13" i="90" s="1"/>
  <c r="AC14" i="90"/>
  <c r="AM14" i="90"/>
  <c r="AD14" i="90"/>
  <c r="AN14" i="90" s="1"/>
  <c r="AO14" i="90" s="1" a="1"/>
  <c r="AO14" i="90" s="1"/>
  <c r="X16" i="90"/>
  <c r="U16" i="90"/>
  <c r="R17" i="90"/>
  <c r="V16" i="90"/>
  <c r="W16" i="90"/>
  <c r="S16" i="90"/>
  <c r="T16" i="90" s="1"/>
  <c r="AK16" i="90" s="1" a="1"/>
  <c r="AK16" i="90" s="1"/>
  <c r="B22" i="90"/>
  <c r="C21" i="90"/>
  <c r="D21" i="90" s="1" a="1"/>
  <c r="D21" i="90" s="1"/>
  <c r="B19" i="89"/>
  <c r="C18" i="89"/>
  <c r="D18" i="89" s="1" a="1"/>
  <c r="D18" i="89" s="1"/>
  <c r="AD15" i="89"/>
  <c r="AE15" i="89"/>
  <c r="AB16" i="89"/>
  <c r="AA15" i="89"/>
  <c r="Z15" i="89" a="1"/>
  <c r="Z15" i="89" s="1"/>
  <c r="W17" i="89"/>
  <c r="U17" i="89"/>
  <c r="R18" i="89"/>
  <c r="V17" i="89"/>
  <c r="S17" i="89"/>
  <c r="T17" i="89" s="1"/>
  <c r="AK17" i="89" s="1" a="1"/>
  <c r="AK17" i="89" s="1"/>
  <c r="X17" i="89"/>
  <c r="AO13" i="89" a="1"/>
  <c r="AO13" i="89" s="1"/>
  <c r="AN14" i="89"/>
  <c r="AC15" i="89"/>
  <c r="Y15" i="89" a="1"/>
  <c r="Y15" i="89" s="1"/>
  <c r="C19" i="88"/>
  <c r="D19" i="88" s="1" a="1"/>
  <c r="D19" i="88" s="1"/>
  <c r="B20" i="88"/>
  <c r="Z16" i="88" a="1"/>
  <c r="Z16" i="88" s="1"/>
  <c r="AA16" i="88"/>
  <c r="AB17" i="88"/>
  <c r="AL17" i="88"/>
  <c r="AM17" i="88" s="1"/>
  <c r="AD16" i="88"/>
  <c r="AP8" i="88"/>
  <c r="AN15" i="88"/>
  <c r="AO15" i="88" s="1" a="1"/>
  <c r="AO15" i="88" s="1"/>
  <c r="AA15" i="88"/>
  <c r="Z15" i="88" a="1"/>
  <c r="Z15" i="88" s="1"/>
  <c r="S18" i="88"/>
  <c r="T18" i="88" s="1"/>
  <c r="AK18" i="88" s="1" a="1"/>
  <c r="AK18" i="88" s="1"/>
  <c r="R19" i="88"/>
  <c r="W18" i="88"/>
  <c r="U18" i="88"/>
  <c r="X18" i="88"/>
  <c r="V18" i="88"/>
  <c r="Y16" i="88" a="1"/>
  <c r="Y16" i="88" s="1"/>
  <c r="AC16" i="88"/>
  <c r="AE17" i="88"/>
  <c r="AC15" i="87"/>
  <c r="AM15" i="87"/>
  <c r="C19" i="87"/>
  <c r="D19" i="87" s="1" a="1"/>
  <c r="D19" i="87" s="1"/>
  <c r="B20" i="87"/>
  <c r="AD15" i="87"/>
  <c r="AN15" i="87" s="1"/>
  <c r="AB16" i="87"/>
  <c r="AO14" i="87" a="1"/>
  <c r="AO14" i="87" s="1"/>
  <c r="AP7" i="87"/>
  <c r="W17" i="87"/>
  <c r="R18" i="87"/>
  <c r="V17" i="87"/>
  <c r="U17" i="87"/>
  <c r="X17" i="87"/>
  <c r="S17" i="87"/>
  <c r="T17" i="87" s="1"/>
  <c r="AK17" i="87" s="1" a="1"/>
  <c r="AK17" i="87" s="1"/>
  <c r="AL16" i="87"/>
  <c r="AM16" i="87" s="1"/>
  <c r="Z16" i="87" s="1" a="1"/>
  <c r="Z16" i="87" s="1"/>
  <c r="AL14" i="85"/>
  <c r="AD14" i="85" s="1"/>
  <c r="AC13" i="85"/>
  <c r="V15" i="85"/>
  <c r="W15" i="85"/>
  <c r="X15" i="85"/>
  <c r="U15" i="85"/>
  <c r="S15" i="85"/>
  <c r="T15" i="85" s="1"/>
  <c r="AK15" i="85" s="1" a="1"/>
  <c r="AK15" i="85" s="1"/>
  <c r="AB15" i="85" s="1"/>
  <c r="R16" i="85"/>
  <c r="B18" i="85"/>
  <c r="C17" i="85"/>
  <c r="D17" i="85" s="1" a="1"/>
  <c r="D17" i="85" s="1"/>
  <c r="AD13" i="85"/>
  <c r="AN13" i="85" s="1"/>
  <c r="AO13" i="85" s="1" a="1"/>
  <c r="AO13" i="85" s="1"/>
  <c r="AP7" i="85" s="1"/>
  <c r="AM13" i="85"/>
  <c r="AC17" i="99" l="1"/>
  <c r="AN15" i="97"/>
  <c r="AB18" i="99"/>
  <c r="Z16" i="99" a="1"/>
  <c r="Z16" i="99" s="1"/>
  <c r="AA16" i="99"/>
  <c r="AD17" i="99"/>
  <c r="AP8" i="99"/>
  <c r="AO15" i="99" a="1"/>
  <c r="AO15" i="99" s="1"/>
  <c r="AM17" i="99"/>
  <c r="Y17" i="99" s="1" a="1"/>
  <c r="Y17" i="99" s="1"/>
  <c r="AL18" i="99"/>
  <c r="AM18" i="99" s="1"/>
  <c r="R20" i="99"/>
  <c r="X19" i="99"/>
  <c r="V19" i="99"/>
  <c r="U19" i="99"/>
  <c r="W19" i="99"/>
  <c r="S19" i="99"/>
  <c r="T19" i="99" s="1"/>
  <c r="AK19" i="99" s="1" a="1"/>
  <c r="AK19" i="99" s="1"/>
  <c r="C21" i="99"/>
  <c r="D21" i="99" s="1" a="1"/>
  <c r="D21" i="99" s="1"/>
  <c r="B22" i="99"/>
  <c r="AN16" i="99"/>
  <c r="AB16" i="98"/>
  <c r="C20" i="98"/>
  <c r="D20" i="98" s="1" a="1"/>
  <c r="D20" i="98" s="1"/>
  <c r="B21" i="98"/>
  <c r="AC15" i="98"/>
  <c r="AL16" i="98"/>
  <c r="AE16" i="98" s="1"/>
  <c r="W17" i="98"/>
  <c r="R18" i="98"/>
  <c r="V17" i="98"/>
  <c r="U17" i="98"/>
  <c r="S17" i="98"/>
  <c r="T17" i="98" s="1"/>
  <c r="AK17" i="98" s="1" a="1"/>
  <c r="AK17" i="98" s="1"/>
  <c r="X17" i="98"/>
  <c r="AP7" i="98"/>
  <c r="AD15" i="98"/>
  <c r="AE15" i="98"/>
  <c r="AM15" i="98"/>
  <c r="Y15" i="98" s="1" a="1"/>
  <c r="Y15" i="98" s="1"/>
  <c r="AA14" i="98"/>
  <c r="Z14" i="98" a="1"/>
  <c r="Z14" i="98" s="1"/>
  <c r="AN14" i="98"/>
  <c r="AB17" i="97"/>
  <c r="AE17" i="97"/>
  <c r="AC16" i="97"/>
  <c r="B22" i="97"/>
  <c r="C21" i="97"/>
  <c r="D21" i="97" s="1" a="1"/>
  <c r="D21" i="97" s="1"/>
  <c r="AD16" i="97"/>
  <c r="AM16" i="97"/>
  <c r="AO15" i="97" a="1"/>
  <c r="AO15" i="97" s="1"/>
  <c r="AP8" i="97"/>
  <c r="S18" i="97"/>
  <c r="T18" i="97" s="1"/>
  <c r="AK18" i="97" s="1" a="1"/>
  <c r="AK18" i="97" s="1"/>
  <c r="R19" i="97"/>
  <c r="X18" i="97"/>
  <c r="W18" i="97"/>
  <c r="V18" i="97"/>
  <c r="U18" i="97"/>
  <c r="AL17" i="97"/>
  <c r="Z16" i="92" a="1"/>
  <c r="Z16" i="92" s="1"/>
  <c r="AA16" i="92"/>
  <c r="AD16" i="95"/>
  <c r="AE16" i="95"/>
  <c r="AM16" i="95"/>
  <c r="Y16" i="95" s="1" a="1"/>
  <c r="Y16" i="95" s="1"/>
  <c r="AC16" i="96"/>
  <c r="AB17" i="96"/>
  <c r="S18" i="96"/>
  <c r="T18" i="96" s="1"/>
  <c r="AK18" i="96" s="1" a="1"/>
  <c r="AK18" i="96" s="1"/>
  <c r="X18" i="96"/>
  <c r="V18" i="96"/>
  <c r="W18" i="96"/>
  <c r="U18" i="96"/>
  <c r="R19" i="96"/>
  <c r="AP8" i="96"/>
  <c r="AD16" i="96"/>
  <c r="C20" i="96"/>
  <c r="D20" i="96" s="1" a="1"/>
  <c r="D20" i="96" s="1"/>
  <c r="B21" i="96"/>
  <c r="AM16" i="96"/>
  <c r="AL17" i="96"/>
  <c r="AE17" i="96" s="1"/>
  <c r="AA15" i="96"/>
  <c r="Z15" i="96" a="1"/>
  <c r="Z15" i="96" s="1"/>
  <c r="AN15" i="96"/>
  <c r="AO15" i="96" s="1" a="1"/>
  <c r="AO15" i="96" s="1"/>
  <c r="AN15" i="94"/>
  <c r="AB17" i="95"/>
  <c r="AL17" i="95"/>
  <c r="AE17" i="95" s="1"/>
  <c r="AN15" i="95"/>
  <c r="S18" i="95"/>
  <c r="T18" i="95" s="1"/>
  <c r="AK18" i="95" s="1" a="1"/>
  <c r="AK18" i="95" s="1"/>
  <c r="U18" i="95"/>
  <c r="R19" i="95"/>
  <c r="X18" i="95"/>
  <c r="W18" i="95"/>
  <c r="V18" i="95"/>
  <c r="AO14" i="95" a="1"/>
  <c r="AO14" i="95" s="1"/>
  <c r="AP7" i="95"/>
  <c r="AA15" i="95"/>
  <c r="Z15" i="95" a="1"/>
  <c r="Z15" i="95" s="1"/>
  <c r="C19" i="95"/>
  <c r="D19" i="95" s="1" a="1"/>
  <c r="D19" i="95" s="1"/>
  <c r="B20" i="95"/>
  <c r="AD16" i="93"/>
  <c r="AN16" i="93" s="1"/>
  <c r="AO16" i="93" s="1" a="1"/>
  <c r="AO16" i="93" s="1"/>
  <c r="AE16" i="93"/>
  <c r="AC16" i="93"/>
  <c r="AB17" i="94"/>
  <c r="AE17" i="94"/>
  <c r="C20" i="94"/>
  <c r="D20" i="94" s="1" a="1"/>
  <c r="D20" i="94" s="1"/>
  <c r="B21" i="94"/>
  <c r="AC16" i="94"/>
  <c r="Z15" i="94" a="1"/>
  <c r="Z15" i="94" s="1"/>
  <c r="AA15" i="94"/>
  <c r="AD16" i="94"/>
  <c r="AL17" i="94"/>
  <c r="AD17" i="94" s="1"/>
  <c r="S18" i="94"/>
  <c r="T18" i="94" s="1"/>
  <c r="AK18" i="94" s="1" a="1"/>
  <c r="AK18" i="94" s="1"/>
  <c r="X18" i="94"/>
  <c r="U18" i="94"/>
  <c r="V18" i="94"/>
  <c r="W18" i="94"/>
  <c r="R19" i="94"/>
  <c r="AM16" i="94"/>
  <c r="Y16" i="94" s="1" a="1"/>
  <c r="Y16" i="94" s="1"/>
  <c r="AO14" i="94" a="1"/>
  <c r="AO14" i="94" s="1"/>
  <c r="AP7" i="94"/>
  <c r="AN17" i="92"/>
  <c r="AA15" i="93"/>
  <c r="Z15" i="93" a="1"/>
  <c r="Z15" i="93" s="1"/>
  <c r="V18" i="93"/>
  <c r="U18" i="93"/>
  <c r="W18" i="93"/>
  <c r="X18" i="93"/>
  <c r="R19" i="93"/>
  <c r="S18" i="93"/>
  <c r="T18" i="93" s="1"/>
  <c r="AK18" i="93" s="1" a="1"/>
  <c r="AK18" i="93" s="1"/>
  <c r="AL17" i="93"/>
  <c r="AE17" i="93" s="1"/>
  <c r="AB17" i="93"/>
  <c r="Y16" i="93" a="1"/>
  <c r="Y16" i="93" s="1"/>
  <c r="Z16" i="93" a="1"/>
  <c r="Z16" i="93" s="1"/>
  <c r="Y15" i="93" a="1"/>
  <c r="Y15" i="93" s="1"/>
  <c r="C21" i="93"/>
  <c r="D21" i="93" s="1" a="1"/>
  <c r="D21" i="93" s="1"/>
  <c r="B22" i="93"/>
  <c r="AP9" i="93"/>
  <c r="AD15" i="90"/>
  <c r="AN15" i="90" s="1"/>
  <c r="AO15" i="90" s="1" a="1"/>
  <c r="AO15" i="90" s="1"/>
  <c r="AL18" i="92"/>
  <c r="AM18" i="92" s="1"/>
  <c r="AB18" i="92"/>
  <c r="AE18" i="92"/>
  <c r="B20" i="92"/>
  <c r="C19" i="92"/>
  <c r="D19" i="92" s="1" a="1"/>
  <c r="D19" i="92" s="1"/>
  <c r="AM17" i="92"/>
  <c r="Y17" i="92" s="1" a="1"/>
  <c r="Y17" i="92" s="1"/>
  <c r="AC17" i="92"/>
  <c r="R20" i="92"/>
  <c r="X19" i="92"/>
  <c r="S19" i="92"/>
  <c r="T19" i="92" s="1"/>
  <c r="AK19" i="92" s="1" a="1"/>
  <c r="AK19" i="92" s="1"/>
  <c r="W19" i="92"/>
  <c r="U19" i="92"/>
  <c r="V19" i="92"/>
  <c r="AO16" i="92" a="1"/>
  <c r="AO16" i="92" s="1"/>
  <c r="AP9" i="92"/>
  <c r="AA14" i="91"/>
  <c r="Z14" i="91" a="1"/>
  <c r="Z14" i="91" s="1"/>
  <c r="Y14" i="91" a="1"/>
  <c r="Y14" i="91" s="1"/>
  <c r="AC15" i="91"/>
  <c r="AM15" i="91"/>
  <c r="AE15" i="91"/>
  <c r="AC16" i="89"/>
  <c r="AL16" i="91"/>
  <c r="AE16" i="91" s="1"/>
  <c r="AB16" i="91"/>
  <c r="X17" i="91"/>
  <c r="R18" i="91"/>
  <c r="U17" i="91"/>
  <c r="S17" i="91"/>
  <c r="T17" i="91" s="1"/>
  <c r="AK17" i="91" s="1" a="1"/>
  <c r="AK17" i="91" s="1"/>
  <c r="W17" i="91"/>
  <c r="V17" i="91"/>
  <c r="AD15" i="91"/>
  <c r="AN15" i="91" s="1"/>
  <c r="AO15" i="91" s="1" a="1"/>
  <c r="AO15" i="91" s="1"/>
  <c r="C19" i="91"/>
  <c r="D19" i="91" s="1" a="1"/>
  <c r="D19" i="91" s="1"/>
  <c r="B20" i="91"/>
  <c r="AE16" i="89"/>
  <c r="AD16" i="89"/>
  <c r="AA15" i="90"/>
  <c r="AP8" i="91"/>
  <c r="AL16" i="90"/>
  <c r="AD16" i="90" s="1"/>
  <c r="AB16" i="90"/>
  <c r="X17" i="90"/>
  <c r="W17" i="90"/>
  <c r="V17" i="90"/>
  <c r="S17" i="90"/>
  <c r="T17" i="90" s="1"/>
  <c r="AK17" i="90" s="1" a="1"/>
  <c r="AK17" i="90" s="1"/>
  <c r="R18" i="90"/>
  <c r="U17" i="90"/>
  <c r="Y14" i="90" a="1"/>
  <c r="Y14" i="90" s="1"/>
  <c r="Z14" i="90" a="1"/>
  <c r="Z14" i="90" s="1"/>
  <c r="AA14" i="90"/>
  <c r="AE15" i="90"/>
  <c r="Y15" i="90" a="1"/>
  <c r="Y15" i="90" s="1"/>
  <c r="AC15" i="90"/>
  <c r="Y16" i="89" a="1"/>
  <c r="Y16" i="89" s="1"/>
  <c r="B23" i="90"/>
  <c r="C22" i="90"/>
  <c r="D22" i="90" s="1" a="1"/>
  <c r="D22" i="90" s="1"/>
  <c r="AN15" i="89"/>
  <c r="AP8" i="90"/>
  <c r="AD17" i="88"/>
  <c r="C19" i="89"/>
  <c r="D19" i="89" s="1" a="1"/>
  <c r="D19" i="89" s="1"/>
  <c r="B20" i="89"/>
  <c r="Z16" i="89" a="1"/>
  <c r="Z16" i="89" s="1"/>
  <c r="AB17" i="89"/>
  <c r="S18" i="89"/>
  <c r="T18" i="89" s="1"/>
  <c r="AK18" i="89" s="1" a="1"/>
  <c r="AK18" i="89" s="1"/>
  <c r="X18" i="89"/>
  <c r="V18" i="89"/>
  <c r="W18" i="89"/>
  <c r="U18" i="89"/>
  <c r="R19" i="89"/>
  <c r="AO14" i="89" a="1"/>
  <c r="AO14" i="89" s="1"/>
  <c r="AP7" i="89"/>
  <c r="AL17" i="89"/>
  <c r="AD17" i="89" s="1"/>
  <c r="C20" i="88"/>
  <c r="D20" i="88" s="1" a="1"/>
  <c r="D20" i="88" s="1"/>
  <c r="B21" i="88"/>
  <c r="AB18" i="88"/>
  <c r="AP9" i="88"/>
  <c r="Z17" i="88" a="1"/>
  <c r="Z17" i="88" s="1"/>
  <c r="AA17" i="88"/>
  <c r="AN16" i="88"/>
  <c r="AO16" i="88" s="1" a="1"/>
  <c r="AO16" i="88" s="1"/>
  <c r="AC17" i="88"/>
  <c r="Y17" i="88" a="1"/>
  <c r="Y17" i="88" s="1"/>
  <c r="AL18" i="88"/>
  <c r="X19" i="88"/>
  <c r="R20" i="88"/>
  <c r="W19" i="88"/>
  <c r="V19" i="88"/>
  <c r="U19" i="88"/>
  <c r="S19" i="88"/>
  <c r="T19" i="88" s="1"/>
  <c r="AK19" i="88" s="1" a="1"/>
  <c r="AK19" i="88" s="1"/>
  <c r="AE16" i="87"/>
  <c r="B21" i="87"/>
  <c r="C20" i="87"/>
  <c r="D20" i="87" s="1" a="1"/>
  <c r="D20" i="87" s="1"/>
  <c r="AA15" i="87"/>
  <c r="Z15" i="87" a="1"/>
  <c r="Z15" i="87" s="1"/>
  <c r="Y15" i="87" a="1"/>
  <c r="Y15" i="87" s="1"/>
  <c r="AD16" i="87"/>
  <c r="AN16" i="87" s="1"/>
  <c r="AB17" i="87"/>
  <c r="AO15" i="87" a="1"/>
  <c r="AO15" i="87" s="1"/>
  <c r="AP8" i="87"/>
  <c r="S18" i="87"/>
  <c r="T18" i="87" s="1"/>
  <c r="AK18" i="87" s="1" a="1"/>
  <c r="AK18" i="87" s="1"/>
  <c r="U18" i="87"/>
  <c r="R19" i="87"/>
  <c r="X18" i="87"/>
  <c r="V18" i="87"/>
  <c r="W18" i="87"/>
  <c r="AL17" i="87"/>
  <c r="AE17" i="87" s="1"/>
  <c r="AA16" i="87"/>
  <c r="Y16" i="87" a="1"/>
  <c r="Y16" i="87" s="1"/>
  <c r="AC16" i="87"/>
  <c r="AE14" i="85"/>
  <c r="AN14" i="85"/>
  <c r="AO14" i="85" s="1" a="1"/>
  <c r="AO14" i="85" s="1"/>
  <c r="AP8" i="85" s="1"/>
  <c r="AA13" i="85"/>
  <c r="Z13" i="85" a="1"/>
  <c r="Z13" i="85" s="1"/>
  <c r="B19" i="85"/>
  <c r="C18" i="85"/>
  <c r="D18" i="85" s="1" a="1"/>
  <c r="D18" i="85" s="1"/>
  <c r="AL15" i="85"/>
  <c r="AE15" i="85" s="1"/>
  <c r="AM14" i="85"/>
  <c r="Y14" i="85" s="1" a="1"/>
  <c r="Y14" i="85" s="1"/>
  <c r="AC14" i="85"/>
  <c r="W16" i="85"/>
  <c r="V16" i="85"/>
  <c r="U16" i="85"/>
  <c r="X16" i="85"/>
  <c r="R17" i="85"/>
  <c r="S16" i="85"/>
  <c r="T16" i="85" s="1"/>
  <c r="AK16" i="85" s="1" a="1"/>
  <c r="AK16" i="85" s="1"/>
  <c r="Y13" i="85" a="1"/>
  <c r="Y13" i="85" s="1"/>
  <c r="AL19" i="99" l="1"/>
  <c r="AN17" i="99"/>
  <c r="AM19" i="99"/>
  <c r="AB19" i="99"/>
  <c r="AA19" i="99"/>
  <c r="Z19" i="99" a="1"/>
  <c r="Z19" i="99" s="1"/>
  <c r="AE19" i="99"/>
  <c r="AD19" i="99"/>
  <c r="Z18" i="99" a="1"/>
  <c r="Z18" i="99" s="1"/>
  <c r="AA18" i="99"/>
  <c r="AP9" i="99"/>
  <c r="AO16" i="99" a="1"/>
  <c r="AO16" i="99" s="1"/>
  <c r="AN16" i="97"/>
  <c r="Y18" i="99" a="1"/>
  <c r="Y18" i="99" s="1"/>
  <c r="AC18" i="99"/>
  <c r="AC19" i="99"/>
  <c r="Y19" i="99" a="1"/>
  <c r="Y19" i="99" s="1"/>
  <c r="AD18" i="99"/>
  <c r="AN18" i="99" s="1"/>
  <c r="AE18" i="99"/>
  <c r="C22" i="99"/>
  <c r="D22" i="99" s="1" a="1"/>
  <c r="D22" i="99" s="1"/>
  <c r="B23" i="99"/>
  <c r="AA17" i="99"/>
  <c r="Z17" i="99" a="1"/>
  <c r="Z17" i="99" s="1"/>
  <c r="X20" i="99"/>
  <c r="W20" i="99"/>
  <c r="S20" i="99"/>
  <c r="V20" i="99"/>
  <c r="R21" i="99"/>
  <c r="U20" i="99"/>
  <c r="T20" i="99"/>
  <c r="AK20" i="99" s="1" a="1"/>
  <c r="AK20" i="99" s="1"/>
  <c r="AL17" i="98"/>
  <c r="AM17" i="98" s="1"/>
  <c r="AB17" i="98"/>
  <c r="AD17" i="98"/>
  <c r="S18" i="98"/>
  <c r="W18" i="98"/>
  <c r="X18" i="98"/>
  <c r="V18" i="98"/>
  <c r="T18" i="98"/>
  <c r="AK18" i="98" s="1" a="1"/>
  <c r="AK18" i="98" s="1"/>
  <c r="U18" i="98"/>
  <c r="R19" i="98"/>
  <c r="AC17" i="98"/>
  <c r="AC16" i="98"/>
  <c r="B22" i="98"/>
  <c r="C21" i="98"/>
  <c r="D21" i="98" s="1" a="1"/>
  <c r="D21" i="98" s="1"/>
  <c r="AA15" i="98"/>
  <c r="Z15" i="98" a="1"/>
  <c r="Z15" i="98" s="1"/>
  <c r="AD16" i="98"/>
  <c r="AN15" i="98"/>
  <c r="AO14" i="98" a="1"/>
  <c r="AO14" i="98" s="1"/>
  <c r="AM16" i="98"/>
  <c r="Y16" i="98" s="1" a="1"/>
  <c r="Y16" i="98" s="1"/>
  <c r="Z16" i="95" a="1"/>
  <c r="Z16" i="95" s="1"/>
  <c r="AB18" i="97"/>
  <c r="Z16" i="97" a="1"/>
  <c r="Z16" i="97" s="1"/>
  <c r="AA16" i="97"/>
  <c r="B23" i="97"/>
  <c r="C22" i="97"/>
  <c r="D22" i="97" s="1" a="1"/>
  <c r="D22" i="97" s="1"/>
  <c r="AC17" i="97"/>
  <c r="Y16" i="97" a="1"/>
  <c r="Y16" i="97" s="1"/>
  <c r="AL18" i="97"/>
  <c r="AD17" i="97"/>
  <c r="AN17" i="97" s="1"/>
  <c r="AP9" i="97"/>
  <c r="AO16" i="97" a="1"/>
  <c r="AO16" i="97" s="1"/>
  <c r="X19" i="97"/>
  <c r="W19" i="97"/>
  <c r="U19" i="97"/>
  <c r="V19" i="97"/>
  <c r="S19" i="97"/>
  <c r="T19" i="97" s="1"/>
  <c r="AK19" i="97" s="1" a="1"/>
  <c r="AK19" i="97" s="1"/>
  <c r="R20" i="97"/>
  <c r="AM17" i="97"/>
  <c r="Y17" i="97" s="1" a="1"/>
  <c r="Y17" i="97" s="1"/>
  <c r="AN16" i="96"/>
  <c r="AO16" i="96" s="1" a="1"/>
  <c r="AO16" i="96" s="1"/>
  <c r="AN16" i="94"/>
  <c r="AN17" i="94" s="1"/>
  <c r="AA16" i="95"/>
  <c r="AB18" i="96"/>
  <c r="C21" i="96"/>
  <c r="D21" i="96" s="1" a="1"/>
  <c r="D21" i="96" s="1"/>
  <c r="B22" i="96"/>
  <c r="AP9" i="96"/>
  <c r="R20" i="96"/>
  <c r="U19" i="96"/>
  <c r="V19" i="96"/>
  <c r="X19" i="96"/>
  <c r="S19" i="96"/>
  <c r="T19" i="96" s="1"/>
  <c r="AK19" i="96" s="1" a="1"/>
  <c r="AK19" i="96" s="1"/>
  <c r="W19" i="96"/>
  <c r="AL18" i="96"/>
  <c r="AC17" i="96"/>
  <c r="AD17" i="96"/>
  <c r="AM17" i="96"/>
  <c r="Y17" i="96" s="1" a="1"/>
  <c r="Y17" i="96" s="1"/>
  <c r="Z16" i="96" a="1"/>
  <c r="Z16" i="96" s="1"/>
  <c r="AA16" i="96"/>
  <c r="Y16" i="96" a="1"/>
  <c r="Y16" i="96" s="1"/>
  <c r="AL18" i="95"/>
  <c r="AM18" i="95" s="1"/>
  <c r="AB18" i="95"/>
  <c r="X19" i="95"/>
  <c r="W19" i="95"/>
  <c r="V19" i="95"/>
  <c r="U19" i="95"/>
  <c r="S19" i="95"/>
  <c r="T19" i="95" s="1"/>
  <c r="AK19" i="95" s="1" a="1"/>
  <c r="AK19" i="95" s="1"/>
  <c r="R20" i="95"/>
  <c r="AN16" i="95"/>
  <c r="AC17" i="95"/>
  <c r="B21" i="95"/>
  <c r="C20" i="95"/>
  <c r="D20" i="95" s="1" a="1"/>
  <c r="D20" i="95" s="1"/>
  <c r="AD17" i="95"/>
  <c r="AP8" i="95"/>
  <c r="AO15" i="95" a="1"/>
  <c r="AO15" i="95" s="1"/>
  <c r="AM17" i="95"/>
  <c r="Y17" i="95" s="1" a="1"/>
  <c r="Y17" i="95" s="1"/>
  <c r="AL18" i="93"/>
  <c r="AC18" i="93" s="1"/>
  <c r="AB18" i="94"/>
  <c r="X19" i="94"/>
  <c r="S19" i="94"/>
  <c r="U19" i="94"/>
  <c r="V19" i="94"/>
  <c r="W19" i="94"/>
  <c r="T19" i="94"/>
  <c r="AK19" i="94" s="1" a="1"/>
  <c r="AK19" i="94" s="1"/>
  <c r="R20" i="94"/>
  <c r="AC17" i="94"/>
  <c r="AP8" i="94"/>
  <c r="AO15" i="94" a="1"/>
  <c r="AO15" i="94" s="1"/>
  <c r="AL18" i="94"/>
  <c r="AM18" i="94" s="1"/>
  <c r="AM17" i="94"/>
  <c r="Y17" i="94" s="1" a="1"/>
  <c r="Y17" i="94" s="1"/>
  <c r="C21" i="94"/>
  <c r="D21" i="94" s="1" a="1"/>
  <c r="D21" i="94" s="1"/>
  <c r="B22" i="94"/>
  <c r="Z16" i="94" a="1"/>
  <c r="Z16" i="94" s="1"/>
  <c r="AA16" i="94"/>
  <c r="AD18" i="92"/>
  <c r="AN18" i="92" s="1"/>
  <c r="AC18" i="92"/>
  <c r="AB18" i="93"/>
  <c r="AC17" i="93"/>
  <c r="AM17" i="93"/>
  <c r="AD17" i="93"/>
  <c r="AN17" i="93" s="1"/>
  <c r="AO17" i="93" s="1" a="1"/>
  <c r="AO17" i="93" s="1"/>
  <c r="V19" i="93"/>
  <c r="U19" i="93"/>
  <c r="R20" i="93"/>
  <c r="S19" i="93"/>
  <c r="T19" i="93" s="1"/>
  <c r="AK19" i="93" s="1" a="1"/>
  <c r="AK19" i="93" s="1"/>
  <c r="W19" i="93"/>
  <c r="X19" i="93"/>
  <c r="AA18" i="92"/>
  <c r="Z18" i="92" a="1"/>
  <c r="Z18" i="92" s="1"/>
  <c r="Y18" i="92" a="1"/>
  <c r="Y18" i="92" s="1"/>
  <c r="AP10" i="93"/>
  <c r="C22" i="93"/>
  <c r="D22" i="93" s="1" a="1"/>
  <c r="D22" i="93" s="1"/>
  <c r="B23" i="93"/>
  <c r="W20" i="92"/>
  <c r="X20" i="92"/>
  <c r="V20" i="92"/>
  <c r="S20" i="92"/>
  <c r="T20" i="92" s="1"/>
  <c r="AK20" i="92" s="1" a="1"/>
  <c r="AK20" i="92" s="1"/>
  <c r="U20" i="92"/>
  <c r="R21" i="92"/>
  <c r="AB19" i="92"/>
  <c r="B21" i="92"/>
  <c r="C20" i="92"/>
  <c r="D20" i="92" s="1" a="1"/>
  <c r="D20" i="92" s="1"/>
  <c r="AL19" i="92"/>
  <c r="AA17" i="92"/>
  <c r="Z17" i="92" a="1"/>
  <c r="Z17" i="92" s="1"/>
  <c r="AO17" i="92" a="1"/>
  <c r="AO17" i="92" s="1"/>
  <c r="AP10" i="92"/>
  <c r="AN16" i="90"/>
  <c r="AO16" i="90" s="1" a="1"/>
  <c r="AO16" i="90" s="1"/>
  <c r="AE16" i="90"/>
  <c r="AM16" i="90"/>
  <c r="AA16" i="90" s="1"/>
  <c r="C20" i="91"/>
  <c r="D20" i="91" s="1" a="1"/>
  <c r="D20" i="91" s="1"/>
  <c r="B21" i="91"/>
  <c r="AL17" i="91"/>
  <c r="AC17" i="91" s="1"/>
  <c r="AN16" i="89"/>
  <c r="AN17" i="89" s="1"/>
  <c r="AM16" i="91"/>
  <c r="Y16" i="91" s="1" a="1"/>
  <c r="Y16" i="91" s="1"/>
  <c r="AD16" i="91"/>
  <c r="AN16" i="91" s="1"/>
  <c r="AO16" i="91" s="1" a="1"/>
  <c r="AO16" i="91" s="1"/>
  <c r="AC16" i="91"/>
  <c r="AA15" i="91"/>
  <c r="Z15" i="91" a="1"/>
  <c r="Z15" i="91" s="1"/>
  <c r="AE17" i="91"/>
  <c r="AB17" i="91"/>
  <c r="Y15" i="91" a="1"/>
  <c r="Y15" i="91" s="1"/>
  <c r="S18" i="91"/>
  <c r="W18" i="91"/>
  <c r="U18" i="91"/>
  <c r="R19" i="91"/>
  <c r="V18" i="91"/>
  <c r="T18" i="91"/>
  <c r="AK18" i="91" s="1" a="1"/>
  <c r="AK18" i="91" s="1"/>
  <c r="AB18" i="91" s="1"/>
  <c r="X18" i="91"/>
  <c r="AC16" i="90"/>
  <c r="AP9" i="91"/>
  <c r="AL17" i="90"/>
  <c r="AE17" i="90" s="1"/>
  <c r="AB17" i="90"/>
  <c r="X18" i="90"/>
  <c r="U18" i="90"/>
  <c r="R19" i="90"/>
  <c r="S18" i="90"/>
  <c r="V18" i="90"/>
  <c r="T18" i="90"/>
  <c r="AK18" i="90" s="1" a="1"/>
  <c r="AK18" i="90" s="1"/>
  <c r="AB18" i="90" s="1"/>
  <c r="W18" i="90"/>
  <c r="AP9" i="90"/>
  <c r="C23" i="90"/>
  <c r="D23" i="90" s="1" a="1"/>
  <c r="D23" i="90" s="1"/>
  <c r="B24" i="90"/>
  <c r="AE17" i="89"/>
  <c r="C20" i="89"/>
  <c r="D20" i="89" s="1" a="1"/>
  <c r="D20" i="89" s="1"/>
  <c r="B21" i="89"/>
  <c r="AN17" i="88"/>
  <c r="AO17" i="88" s="1" a="1"/>
  <c r="AO17" i="88" s="1"/>
  <c r="AB18" i="89"/>
  <c r="AO15" i="89" a="1"/>
  <c r="AO15" i="89" s="1"/>
  <c r="AP8" i="89"/>
  <c r="AL18" i="89"/>
  <c r="AD18" i="89" s="1"/>
  <c r="AC17" i="89"/>
  <c r="AM17" i="89"/>
  <c r="Y17" i="89" s="1" a="1"/>
  <c r="Y17" i="89" s="1"/>
  <c r="X19" i="89"/>
  <c r="U19" i="89"/>
  <c r="W19" i="89"/>
  <c r="V19" i="89"/>
  <c r="R20" i="89"/>
  <c r="S19" i="89"/>
  <c r="T19" i="89" s="1"/>
  <c r="AK19" i="89" s="1" a="1"/>
  <c r="AK19" i="89" s="1"/>
  <c r="C21" i="88"/>
  <c r="D21" i="88" s="1" a="1"/>
  <c r="D21" i="88" s="1"/>
  <c r="B22" i="88"/>
  <c r="AB19" i="88"/>
  <c r="AP10" i="88"/>
  <c r="AL19" i="88"/>
  <c r="S20" i="88"/>
  <c r="T20" i="88" s="1"/>
  <c r="AK20" i="88" s="1" a="1"/>
  <c r="AK20" i="88" s="1"/>
  <c r="U20" i="88"/>
  <c r="W20" i="88"/>
  <c r="X20" i="88"/>
  <c r="V20" i="88"/>
  <c r="R21" i="88"/>
  <c r="AC18" i="88"/>
  <c r="AD18" i="88"/>
  <c r="AE18" i="88"/>
  <c r="AM18" i="88"/>
  <c r="C21" i="87"/>
  <c r="D21" i="87" s="1" a="1"/>
  <c r="D21" i="87" s="1"/>
  <c r="B22" i="87"/>
  <c r="AL18" i="87"/>
  <c r="AM18" i="87" s="1"/>
  <c r="AA18" i="87" s="1"/>
  <c r="AB18" i="87"/>
  <c r="U19" i="87"/>
  <c r="W19" i="87"/>
  <c r="S19" i="87"/>
  <c r="T19" i="87" s="1"/>
  <c r="AK19" i="87" s="1" a="1"/>
  <c r="AK19" i="87" s="1"/>
  <c r="X19" i="87"/>
  <c r="R20" i="87"/>
  <c r="V19" i="87"/>
  <c r="AC17" i="87"/>
  <c r="AP9" i="87"/>
  <c r="AO16" i="87" a="1"/>
  <c r="AO16" i="87" s="1"/>
  <c r="AD17" i="87"/>
  <c r="AM17" i="87"/>
  <c r="Y17" i="87" s="1" a="1"/>
  <c r="Y17" i="87" s="1"/>
  <c r="AD15" i="85"/>
  <c r="AN15" i="85" s="1"/>
  <c r="AO15" i="85" s="1" a="1"/>
  <c r="AO15" i="85" s="1"/>
  <c r="AP9" i="85" s="1"/>
  <c r="AB16" i="85"/>
  <c r="AE16" i="85"/>
  <c r="C19" i="85"/>
  <c r="D19" i="85" s="1" a="1"/>
  <c r="D19" i="85" s="1"/>
  <c r="B20" i="85"/>
  <c r="AA14" i="85"/>
  <c r="Z14" i="85" a="1"/>
  <c r="Z14" i="85" s="1"/>
  <c r="AM15" i="85"/>
  <c r="Y15" i="85" s="1" a="1"/>
  <c r="Y15" i="85" s="1"/>
  <c r="AC15" i="85"/>
  <c r="X17" i="85"/>
  <c r="W17" i="85"/>
  <c r="V17" i="85"/>
  <c r="U17" i="85"/>
  <c r="S17" i="85"/>
  <c r="T17" i="85" s="1"/>
  <c r="AK17" i="85" s="1" a="1"/>
  <c r="AK17" i="85" s="1"/>
  <c r="R18" i="85"/>
  <c r="AL16" i="85"/>
  <c r="AB20" i="99" l="1"/>
  <c r="AE17" i="98"/>
  <c r="AO17" i="99" a="1"/>
  <c r="AO17" i="99" s="1"/>
  <c r="AP10" i="99"/>
  <c r="AN19" i="99"/>
  <c r="AL20" i="99"/>
  <c r="C23" i="99"/>
  <c r="D23" i="99" s="1" a="1"/>
  <c r="D23" i="99" s="1"/>
  <c r="B24" i="99"/>
  <c r="W21" i="99"/>
  <c r="X21" i="99"/>
  <c r="S21" i="99"/>
  <c r="T21" i="99" s="1"/>
  <c r="AK21" i="99" s="1" a="1"/>
  <c r="AK21" i="99" s="1"/>
  <c r="R22" i="99"/>
  <c r="V21" i="99"/>
  <c r="U21" i="99"/>
  <c r="Z17" i="98" a="1"/>
  <c r="Z17" i="98" s="1"/>
  <c r="AA17" i="98"/>
  <c r="Y17" i="98" a="1"/>
  <c r="Y17" i="98" s="1"/>
  <c r="AB18" i="98"/>
  <c r="B23" i="98"/>
  <c r="C22" i="98"/>
  <c r="D22" i="98" s="1" a="1"/>
  <c r="D22" i="98" s="1"/>
  <c r="AL19" i="96"/>
  <c r="AM19" i="96" s="1"/>
  <c r="AA19" i="96" s="1"/>
  <c r="X19" i="98"/>
  <c r="W19" i="98"/>
  <c r="U19" i="98"/>
  <c r="S19" i="98"/>
  <c r="T19" i="98" s="1"/>
  <c r="AK19" i="98" s="1" a="1"/>
  <c r="AK19" i="98" s="1"/>
  <c r="R20" i="98"/>
  <c r="V19" i="98"/>
  <c r="AL18" i="98"/>
  <c r="Z16" i="98" a="1"/>
  <c r="Z16" i="98" s="1"/>
  <c r="AA16" i="98"/>
  <c r="AP8" i="98"/>
  <c r="AO15" i="98" a="1"/>
  <c r="AO15" i="98" s="1"/>
  <c r="AN16" i="98"/>
  <c r="AN17" i="98" s="1"/>
  <c r="AB19" i="97"/>
  <c r="B24" i="97"/>
  <c r="C23" i="97"/>
  <c r="D23" i="97" s="1" a="1"/>
  <c r="D23" i="97" s="1"/>
  <c r="AP10" i="97"/>
  <c r="AO17" i="97" a="1"/>
  <c r="AO17" i="97" s="1"/>
  <c r="AC18" i="97"/>
  <c r="Z17" i="97" a="1"/>
  <c r="Z17" i="97" s="1"/>
  <c r="AA17" i="97"/>
  <c r="S20" i="97"/>
  <c r="T20" i="97" s="1"/>
  <c r="AK20" i="97" s="1" a="1"/>
  <c r="AK20" i="97" s="1"/>
  <c r="X20" i="97"/>
  <c r="W20" i="97"/>
  <c r="V20" i="97"/>
  <c r="U20" i="97"/>
  <c r="R21" i="97"/>
  <c r="AD18" i="97"/>
  <c r="AN18" i="97" s="1"/>
  <c r="AE18" i="97"/>
  <c r="AL19" i="97"/>
  <c r="AN17" i="96"/>
  <c r="AO17" i="96" s="1" a="1"/>
  <c r="AO17" i="96" s="1"/>
  <c r="AM18" i="97"/>
  <c r="Y18" i="97" s="1" a="1"/>
  <c r="Y18" i="97" s="1"/>
  <c r="AE18" i="95"/>
  <c r="AB19" i="96"/>
  <c r="AE19" i="96"/>
  <c r="AC18" i="96"/>
  <c r="AD18" i="95"/>
  <c r="AP10" i="96"/>
  <c r="AE18" i="96"/>
  <c r="AD18" i="96"/>
  <c r="X20" i="96"/>
  <c r="W20" i="96"/>
  <c r="V20" i="96"/>
  <c r="U20" i="96"/>
  <c r="S20" i="96"/>
  <c r="T20" i="96" s="1"/>
  <c r="AK20" i="96" s="1" a="1"/>
  <c r="AK20" i="96" s="1"/>
  <c r="R21" i="96"/>
  <c r="AA17" i="96"/>
  <c r="Z17" i="96" a="1"/>
  <c r="Z17" i="96" s="1"/>
  <c r="B23" i="96"/>
  <c r="C22" i="96"/>
  <c r="D22" i="96" s="1" a="1"/>
  <c r="D22" i="96" s="1"/>
  <c r="AC18" i="95"/>
  <c r="AM18" i="96"/>
  <c r="Y18" i="96" s="1" a="1"/>
  <c r="Y18" i="96" s="1"/>
  <c r="AD18" i="93"/>
  <c r="AN18" i="93" s="1"/>
  <c r="AO18" i="93" s="1" a="1"/>
  <c r="AO18" i="93" s="1"/>
  <c r="AA18" i="95"/>
  <c r="Z18" i="95" a="1"/>
  <c r="Z18" i="95" s="1"/>
  <c r="Y18" i="95" a="1"/>
  <c r="Y18" i="95" s="1"/>
  <c r="AL19" i="94"/>
  <c r="AM19" i="94" s="1"/>
  <c r="AB19" i="95"/>
  <c r="C21" i="95"/>
  <c r="D21" i="95" s="1" a="1"/>
  <c r="D21" i="95" s="1"/>
  <c r="B22" i="95"/>
  <c r="AE18" i="93"/>
  <c r="AM18" i="93"/>
  <c r="Y18" i="93" s="1" a="1"/>
  <c r="Y18" i="93" s="1"/>
  <c r="AA17" i="95"/>
  <c r="Z17" i="95" a="1"/>
  <c r="Z17" i="95" s="1"/>
  <c r="AP9" i="95"/>
  <c r="AO16" i="95" a="1"/>
  <c r="AO16" i="95" s="1"/>
  <c r="AL19" i="93"/>
  <c r="AM19" i="93" s="1"/>
  <c r="AL19" i="95"/>
  <c r="AM19" i="95" s="1"/>
  <c r="X20" i="95"/>
  <c r="U20" i="95"/>
  <c r="V20" i="95"/>
  <c r="W20" i="95"/>
  <c r="R21" i="95"/>
  <c r="S20" i="95"/>
  <c r="T20" i="95" s="1"/>
  <c r="AK20" i="95" s="1" a="1"/>
  <c r="AK20" i="95" s="1"/>
  <c r="AN17" i="95"/>
  <c r="AA18" i="94"/>
  <c r="Z18" i="94" a="1"/>
  <c r="Z18" i="94" s="1"/>
  <c r="AE18" i="94"/>
  <c r="AD18" i="94"/>
  <c r="AN18" i="94" s="1"/>
  <c r="AB19" i="94"/>
  <c r="X20" i="94"/>
  <c r="R21" i="94"/>
  <c r="W20" i="94"/>
  <c r="V20" i="94"/>
  <c r="U20" i="94"/>
  <c r="S20" i="94"/>
  <c r="T20" i="94" s="1"/>
  <c r="AK20" i="94" s="1" a="1"/>
  <c r="AK20" i="94" s="1"/>
  <c r="B23" i="94"/>
  <c r="C22" i="94"/>
  <c r="D22" i="94" s="1" a="1"/>
  <c r="D22" i="94" s="1"/>
  <c r="AA17" i="94"/>
  <c r="Z17" i="94" a="1"/>
  <c r="Z17" i="94" s="1"/>
  <c r="AC18" i="94"/>
  <c r="Y18" i="94" a="1"/>
  <c r="Y18" i="94" s="1"/>
  <c r="AP9" i="94"/>
  <c r="AO16" i="94" a="1"/>
  <c r="AO16" i="94" s="1"/>
  <c r="Y17" i="93" a="1"/>
  <c r="Y17" i="93" s="1"/>
  <c r="Z17" i="93" a="1"/>
  <c r="Z17" i="93" s="1"/>
  <c r="AA17" i="93"/>
  <c r="AB19" i="93"/>
  <c r="AE19" i="93"/>
  <c r="V20" i="93"/>
  <c r="U20" i="93"/>
  <c r="R21" i="93"/>
  <c r="X20" i="93"/>
  <c r="S20" i="93"/>
  <c r="T20" i="93" s="1"/>
  <c r="AK20" i="93" s="1" a="1"/>
  <c r="AK20" i="93" s="1"/>
  <c r="AB20" i="93" s="1"/>
  <c r="W20" i="93"/>
  <c r="AP11" i="93"/>
  <c r="B24" i="93"/>
  <c r="C23" i="93"/>
  <c r="D23" i="93" s="1" a="1"/>
  <c r="D23" i="93" s="1"/>
  <c r="C21" i="92"/>
  <c r="D21" i="92" s="1" a="1"/>
  <c r="D21" i="92" s="1"/>
  <c r="B22" i="92"/>
  <c r="AC19" i="92"/>
  <c r="U21" i="92"/>
  <c r="S21" i="92"/>
  <c r="T21" i="92" s="1"/>
  <c r="AK21" i="92" s="1" a="1"/>
  <c r="AK21" i="92" s="1"/>
  <c r="W21" i="92"/>
  <c r="X21" i="92"/>
  <c r="R22" i="92"/>
  <c r="V21" i="92"/>
  <c r="AD19" i="92"/>
  <c r="AN19" i="92" s="1"/>
  <c r="AB20" i="92"/>
  <c r="AE19" i="92"/>
  <c r="AM19" i="92"/>
  <c r="AL20" i="92"/>
  <c r="Y16" i="90" a="1"/>
  <c r="Y16" i="90" s="1"/>
  <c r="AO18" i="92" a="1"/>
  <c r="AO18" i="92" s="1"/>
  <c r="AP11" i="92"/>
  <c r="AD17" i="91"/>
  <c r="AN17" i="91" s="1"/>
  <c r="AO17" i="91" s="1" a="1"/>
  <c r="AO17" i="91" s="1"/>
  <c r="Z16" i="90" a="1"/>
  <c r="Z16" i="90" s="1"/>
  <c r="AE18" i="91"/>
  <c r="Z16" i="91" a="1"/>
  <c r="Z16" i="91" s="1"/>
  <c r="AA16" i="91"/>
  <c r="AL18" i="91"/>
  <c r="AM18" i="91" s="1"/>
  <c r="Y18" i="91" s="1" a="1"/>
  <c r="Y18" i="91" s="1"/>
  <c r="C21" i="91"/>
  <c r="D21" i="91" s="1" a="1"/>
  <c r="D21" i="91" s="1"/>
  <c r="B22" i="91"/>
  <c r="S19" i="91"/>
  <c r="T19" i="91" s="1"/>
  <c r="AK19" i="91" s="1" a="1"/>
  <c r="AK19" i="91" s="1"/>
  <c r="AB19" i="91" s="1"/>
  <c r="U19" i="91"/>
  <c r="X19" i="91"/>
  <c r="W19" i="91"/>
  <c r="V19" i="91"/>
  <c r="R20" i="91"/>
  <c r="AL18" i="90"/>
  <c r="AC18" i="90" s="1"/>
  <c r="AM17" i="91"/>
  <c r="AP10" i="91"/>
  <c r="V19" i="90"/>
  <c r="S19" i="90"/>
  <c r="T19" i="90" s="1"/>
  <c r="AK19" i="90" s="1" a="1"/>
  <c r="AK19" i="90" s="1"/>
  <c r="W19" i="90"/>
  <c r="X19" i="90"/>
  <c r="R20" i="90"/>
  <c r="U19" i="90"/>
  <c r="AM17" i="90"/>
  <c r="Y17" i="90" s="1" a="1"/>
  <c r="Y17" i="90" s="1"/>
  <c r="AD17" i="90"/>
  <c r="AN17" i="90" s="1"/>
  <c r="AO17" i="90" s="1" a="1"/>
  <c r="AO17" i="90" s="1"/>
  <c r="AC17" i="90"/>
  <c r="B25" i="90"/>
  <c r="C24" i="90"/>
  <c r="D24" i="90" s="1" a="1"/>
  <c r="D24" i="90" s="1"/>
  <c r="AP10" i="90"/>
  <c r="B22" i="89"/>
  <c r="C21" i="89"/>
  <c r="D21" i="89" s="1" a="1"/>
  <c r="D21" i="89" s="1"/>
  <c r="AB19" i="89"/>
  <c r="AN18" i="89"/>
  <c r="AP9" i="89"/>
  <c r="AO16" i="89" a="1"/>
  <c r="AO16" i="89" s="1"/>
  <c r="AL19" i="89"/>
  <c r="AC18" i="89"/>
  <c r="AE18" i="89"/>
  <c r="AM18" i="89"/>
  <c r="W20" i="89"/>
  <c r="X20" i="89"/>
  <c r="V20" i="89"/>
  <c r="S20" i="89"/>
  <c r="T20" i="89" s="1"/>
  <c r="AK20" i="89" s="1" a="1"/>
  <c r="AK20" i="89" s="1"/>
  <c r="U20" i="89"/>
  <c r="R21" i="89"/>
  <c r="AA17" i="89"/>
  <c r="Z17" i="89" a="1"/>
  <c r="Z17" i="89" s="1"/>
  <c r="AE18" i="87"/>
  <c r="AC18" i="87"/>
  <c r="C22" i="88"/>
  <c r="D22" i="88" s="1" a="1"/>
  <c r="D22" i="88" s="1"/>
  <c r="B23" i="88"/>
  <c r="AD18" i="87"/>
  <c r="AB20" i="88"/>
  <c r="AD19" i="88"/>
  <c r="AE19" i="88"/>
  <c r="Z18" i="88" a="1"/>
  <c r="Z18" i="88" s="1"/>
  <c r="AA18" i="88"/>
  <c r="AC19" i="88"/>
  <c r="AP11" i="88"/>
  <c r="AL20" i="88"/>
  <c r="AM20" i="88" s="1"/>
  <c r="Y18" i="88" a="1"/>
  <c r="Y18" i="88" s="1"/>
  <c r="R22" i="88"/>
  <c r="V21" i="88"/>
  <c r="W21" i="88"/>
  <c r="U21" i="88"/>
  <c r="S21" i="88"/>
  <c r="T21" i="88" s="1"/>
  <c r="AK21" i="88" s="1" a="1"/>
  <c r="AK21" i="88" s="1"/>
  <c r="X21" i="88"/>
  <c r="AM19" i="88"/>
  <c r="Y19" i="88" s="1" a="1"/>
  <c r="Y19" i="88" s="1"/>
  <c r="AN18" i="88"/>
  <c r="AO18" i="88" s="1" a="1"/>
  <c r="AO18" i="88" s="1"/>
  <c r="Y18" i="87" a="1"/>
  <c r="Y18" i="87" s="1"/>
  <c r="Z18" i="87" a="1"/>
  <c r="Z18" i="87" s="1"/>
  <c r="C22" i="87"/>
  <c r="D22" i="87" s="1" a="1"/>
  <c r="D22" i="87" s="1"/>
  <c r="B23" i="87"/>
  <c r="AB19" i="87"/>
  <c r="AP10" i="87"/>
  <c r="AA17" i="87"/>
  <c r="Z17" i="87" a="1"/>
  <c r="Z17" i="87" s="1"/>
  <c r="X20" i="87"/>
  <c r="W20" i="87"/>
  <c r="V20" i="87"/>
  <c r="U20" i="87"/>
  <c r="S20" i="87"/>
  <c r="T20" i="87" s="1"/>
  <c r="AK20" i="87" s="1" a="1"/>
  <c r="AK20" i="87" s="1"/>
  <c r="R21" i="87"/>
  <c r="AL19" i="87"/>
  <c r="AN17" i="87"/>
  <c r="AO17" i="87" s="1" a="1"/>
  <c r="AO17" i="87" s="1"/>
  <c r="AD16" i="85"/>
  <c r="AN16" i="85" s="1"/>
  <c r="AO16" i="85" s="1" a="1"/>
  <c r="AO16" i="85" s="1"/>
  <c r="AP10" i="85" s="1"/>
  <c r="AC16" i="85"/>
  <c r="AM16" i="85"/>
  <c r="Z15" i="85" a="1"/>
  <c r="Z15" i="85" s="1"/>
  <c r="AA15" i="85"/>
  <c r="B21" i="85"/>
  <c r="C20" i="85"/>
  <c r="D20" i="85" s="1" a="1"/>
  <c r="D20" i="85" s="1"/>
  <c r="AE17" i="85"/>
  <c r="AB17" i="85"/>
  <c r="AL17" i="85"/>
  <c r="AC17" i="85" s="1"/>
  <c r="X18" i="85"/>
  <c r="U18" i="85"/>
  <c r="W18" i="85"/>
  <c r="V18" i="85"/>
  <c r="S18" i="85"/>
  <c r="T18" i="85" s="1"/>
  <c r="AK18" i="85" s="1" a="1"/>
  <c r="AK18" i="85" s="1"/>
  <c r="AB18" i="85" s="1"/>
  <c r="R19" i="85"/>
  <c r="AC19" i="96" l="1"/>
  <c r="AB21" i="99"/>
  <c r="AC20" i="99"/>
  <c r="B25" i="99"/>
  <c r="C24" i="99"/>
  <c r="D24" i="99" s="1" a="1"/>
  <c r="D24" i="99" s="1"/>
  <c r="AO18" i="99" a="1"/>
  <c r="AO18" i="99" s="1"/>
  <c r="AP11" i="99"/>
  <c r="X22" i="99"/>
  <c r="W22" i="99"/>
  <c r="R23" i="99"/>
  <c r="V22" i="99"/>
  <c r="S22" i="99"/>
  <c r="T22" i="99" s="1"/>
  <c r="AK22" i="99" s="1" a="1"/>
  <c r="AK22" i="99" s="1"/>
  <c r="U22" i="99"/>
  <c r="AD20" i="99"/>
  <c r="AN20" i="99" s="1"/>
  <c r="AE20" i="99"/>
  <c r="AM20" i="99"/>
  <c r="Y20" i="99" s="1" a="1"/>
  <c r="Y20" i="99" s="1"/>
  <c r="AL21" i="99"/>
  <c r="AE21" i="99" s="1"/>
  <c r="AB19" i="98"/>
  <c r="AC18" i="98"/>
  <c r="X20" i="98"/>
  <c r="R21" i="98"/>
  <c r="V20" i="98"/>
  <c r="U20" i="98"/>
  <c r="S20" i="98"/>
  <c r="T20" i="98" s="1"/>
  <c r="AK20" i="98" s="1" a="1"/>
  <c r="AK20" i="98" s="1"/>
  <c r="W20" i="98"/>
  <c r="AL19" i="98"/>
  <c r="AD19" i="96"/>
  <c r="B24" i="98"/>
  <c r="C23" i="98"/>
  <c r="D23" i="98" s="1" a="1"/>
  <c r="D23" i="98" s="1"/>
  <c r="AD18" i="98"/>
  <c r="AE18" i="98"/>
  <c r="AP9" i="98"/>
  <c r="AO16" i="98" a="1"/>
  <c r="AO16" i="98" s="1"/>
  <c r="AM18" i="98"/>
  <c r="Y18" i="98" s="1" a="1"/>
  <c r="Y18" i="98" s="1"/>
  <c r="Z19" i="96" a="1"/>
  <c r="Z19" i="96" s="1"/>
  <c r="AL20" i="97"/>
  <c r="AE20" i="97" s="1"/>
  <c r="Y19" i="96" a="1"/>
  <c r="Y19" i="96" s="1"/>
  <c r="AB20" i="97"/>
  <c r="AO18" i="97" a="1"/>
  <c r="AO18" i="97" s="1"/>
  <c r="AP11" i="97"/>
  <c r="B25" i="97"/>
  <c r="C24" i="97"/>
  <c r="D24" i="97" s="1" a="1"/>
  <c r="D24" i="97" s="1"/>
  <c r="AC19" i="97"/>
  <c r="AD19" i="97"/>
  <c r="AN19" i="97" s="1"/>
  <c r="AE19" i="97"/>
  <c r="AD19" i="94"/>
  <c r="AN19" i="94" s="1"/>
  <c r="X21" i="97"/>
  <c r="W21" i="97"/>
  <c r="R22" i="97"/>
  <c r="V21" i="97"/>
  <c r="T21" i="97"/>
  <c r="AK21" i="97" s="1" a="1"/>
  <c r="AK21" i="97" s="1"/>
  <c r="U21" i="97"/>
  <c r="S21" i="97"/>
  <c r="AA18" i="97"/>
  <c r="Z18" i="97" a="1"/>
  <c r="Z18" i="97" s="1"/>
  <c r="AN18" i="96"/>
  <c r="AO18" i="96" s="1" a="1"/>
  <c r="AO18" i="96" s="1"/>
  <c r="AM19" i="97"/>
  <c r="Y19" i="97" s="1" a="1"/>
  <c r="Y19" i="97" s="1"/>
  <c r="AC19" i="94"/>
  <c r="AL20" i="96"/>
  <c r="AM20" i="96" s="1"/>
  <c r="AN18" i="95"/>
  <c r="AB20" i="96"/>
  <c r="Z18" i="96" a="1"/>
  <c r="Z18" i="96" s="1"/>
  <c r="AA18" i="96"/>
  <c r="B24" i="96"/>
  <c r="C23" i="96"/>
  <c r="D23" i="96" s="1" a="1"/>
  <c r="D23" i="96" s="1"/>
  <c r="U21" i="96"/>
  <c r="W21" i="96"/>
  <c r="X21" i="96"/>
  <c r="R22" i="96"/>
  <c r="V21" i="96"/>
  <c r="S21" i="96"/>
  <c r="T21" i="96" s="1"/>
  <c r="AK21" i="96" s="1" a="1"/>
  <c r="AK21" i="96" s="1"/>
  <c r="AE19" i="94"/>
  <c r="AP11" i="96"/>
  <c r="Z19" i="94" a="1"/>
  <c r="Z19" i="94" s="1"/>
  <c r="AA19" i="94"/>
  <c r="Y19" i="94" a="1"/>
  <c r="Y19" i="94" s="1"/>
  <c r="AD19" i="93"/>
  <c r="AN19" i="93" s="1"/>
  <c r="AO19" i="93" s="1" a="1"/>
  <c r="AO19" i="93" s="1"/>
  <c r="AA19" i="95"/>
  <c r="Z19" i="95" a="1"/>
  <c r="Z19" i="95" s="1"/>
  <c r="AB20" i="95"/>
  <c r="AA19" i="93"/>
  <c r="Z19" i="93" a="1"/>
  <c r="Z19" i="93" s="1"/>
  <c r="AC19" i="93"/>
  <c r="B23" i="95"/>
  <c r="C22" i="95"/>
  <c r="D22" i="95" s="1" a="1"/>
  <c r="D22" i="95" s="1"/>
  <c r="AD19" i="95"/>
  <c r="AE19" i="95"/>
  <c r="Z18" i="93" a="1"/>
  <c r="Z18" i="93" s="1"/>
  <c r="AO17" i="95" a="1"/>
  <c r="AO17" i="95" s="1"/>
  <c r="AP10" i="95"/>
  <c r="T21" i="95"/>
  <c r="AK21" i="95" s="1" a="1"/>
  <c r="AK21" i="95" s="1"/>
  <c r="X21" i="95"/>
  <c r="W21" i="95"/>
  <c r="R22" i="95"/>
  <c r="V21" i="95"/>
  <c r="U21" i="95"/>
  <c r="S21" i="95"/>
  <c r="AL20" i="93"/>
  <c r="AC20" i="93" s="1"/>
  <c r="AA18" i="93"/>
  <c r="AL20" i="95"/>
  <c r="AM20" i="95" s="1"/>
  <c r="AC19" i="95"/>
  <c r="Y19" i="95" a="1"/>
  <c r="Y19" i="95" s="1"/>
  <c r="AB20" i="94"/>
  <c r="X21" i="94"/>
  <c r="W21" i="94"/>
  <c r="R22" i="94"/>
  <c r="V21" i="94"/>
  <c r="S21" i="94"/>
  <c r="T21" i="94" s="1"/>
  <c r="AK21" i="94" s="1" a="1"/>
  <c r="AK21" i="94" s="1"/>
  <c r="U21" i="94"/>
  <c r="C23" i="94"/>
  <c r="D23" i="94" s="1" a="1"/>
  <c r="D23" i="94" s="1"/>
  <c r="B24" i="94"/>
  <c r="AL20" i="94"/>
  <c r="AP10" i="94"/>
  <c r="AO17" i="94" a="1"/>
  <c r="AO17" i="94" s="1"/>
  <c r="W21" i="93"/>
  <c r="V21" i="93"/>
  <c r="X21" i="93"/>
  <c r="S21" i="93"/>
  <c r="T21" i="93" s="1"/>
  <c r="AK21" i="93" s="1" a="1"/>
  <c r="AK21" i="93" s="1"/>
  <c r="AB21" i="93" s="1"/>
  <c r="R22" i="93"/>
  <c r="U21" i="93"/>
  <c r="AE20" i="93"/>
  <c r="Y19" i="93" a="1"/>
  <c r="Y19" i="93" s="1"/>
  <c r="AE18" i="90"/>
  <c r="B25" i="93"/>
  <c r="C24" i="93"/>
  <c r="D24" i="93" s="1" a="1"/>
  <c r="D24" i="93" s="1"/>
  <c r="AP12" i="93"/>
  <c r="AB21" i="92"/>
  <c r="AM20" i="92"/>
  <c r="Y20" i="92" s="1" a="1"/>
  <c r="Y20" i="92" s="1"/>
  <c r="AC20" i="92"/>
  <c r="AA18" i="91"/>
  <c r="AA19" i="92"/>
  <c r="Z19" i="92" a="1"/>
  <c r="Z19" i="92" s="1"/>
  <c r="Y19" i="92" a="1"/>
  <c r="Y19" i="92" s="1"/>
  <c r="S22" i="92"/>
  <c r="T22" i="92" s="1"/>
  <c r="AK22" i="92" s="1" a="1"/>
  <c r="AK22" i="92" s="1"/>
  <c r="AB22" i="92" s="1"/>
  <c r="R23" i="92"/>
  <c r="V22" i="92"/>
  <c r="W22" i="92"/>
  <c r="X22" i="92"/>
  <c r="AL21" i="92"/>
  <c r="AC21" i="92" s="1"/>
  <c r="AE20" i="92"/>
  <c r="U22" i="92"/>
  <c r="B23" i="92"/>
  <c r="C22" i="92"/>
  <c r="D22" i="92" s="1" a="1"/>
  <c r="D22" i="92" s="1"/>
  <c r="AD20" i="92"/>
  <c r="AN20" i="92" s="1"/>
  <c r="Z18" i="91" a="1"/>
  <c r="Z18" i="91" s="1"/>
  <c r="AO19" i="92" a="1"/>
  <c r="AO19" i="92" s="1"/>
  <c r="AP12" i="92"/>
  <c r="AM18" i="90"/>
  <c r="Y18" i="90" s="1" a="1"/>
  <c r="Y18" i="90" s="1"/>
  <c r="V20" i="91"/>
  <c r="W20" i="91"/>
  <c r="U20" i="91"/>
  <c r="S20" i="91"/>
  <c r="T20" i="91" s="1"/>
  <c r="AK20" i="91" s="1" a="1"/>
  <c r="AK20" i="91" s="1"/>
  <c r="AB20" i="91" s="1"/>
  <c r="X20" i="91"/>
  <c r="R21" i="91"/>
  <c r="Y17" i="91" a="1"/>
  <c r="Y17" i="91" s="1"/>
  <c r="Z17" i="91" a="1"/>
  <c r="Z17" i="91" s="1"/>
  <c r="AA17" i="91"/>
  <c r="B23" i="91"/>
  <c r="C22" i="91"/>
  <c r="D22" i="91" s="1" a="1"/>
  <c r="D22" i="91" s="1"/>
  <c r="AD18" i="91"/>
  <c r="AN18" i="91" s="1"/>
  <c r="AO18" i="91" s="1" a="1"/>
  <c r="AO18" i="91" s="1"/>
  <c r="AC18" i="91"/>
  <c r="AD18" i="90"/>
  <c r="AN18" i="90" s="1"/>
  <c r="AO18" i="90" s="1" a="1"/>
  <c r="AO18" i="90" s="1"/>
  <c r="AL19" i="91"/>
  <c r="AM19" i="91" s="1"/>
  <c r="AP11" i="91"/>
  <c r="AB19" i="90"/>
  <c r="X20" i="90"/>
  <c r="U20" i="90"/>
  <c r="S20" i="90"/>
  <c r="T20" i="90" s="1"/>
  <c r="AK20" i="90" s="1" a="1"/>
  <c r="AK20" i="90" s="1"/>
  <c r="W20" i="90"/>
  <c r="R21" i="90"/>
  <c r="V20" i="90"/>
  <c r="AL19" i="90"/>
  <c r="AC19" i="90" s="1"/>
  <c r="Z17" i="90" a="1"/>
  <c r="Z17" i="90" s="1"/>
  <c r="AA17" i="90"/>
  <c r="AP11" i="90"/>
  <c r="C25" i="90"/>
  <c r="D25" i="90" s="1" a="1"/>
  <c r="D25" i="90" s="1"/>
  <c r="B26" i="90"/>
  <c r="B23" i="89"/>
  <c r="C22" i="89"/>
  <c r="D22" i="89" s="1" a="1"/>
  <c r="D22" i="89" s="1"/>
  <c r="AC19" i="89"/>
  <c r="AL20" i="89"/>
  <c r="AD20" i="89" s="1"/>
  <c r="AP10" i="89"/>
  <c r="AO17" i="89" a="1"/>
  <c r="AO17" i="89" s="1"/>
  <c r="AD19" i="89"/>
  <c r="U21" i="89"/>
  <c r="X21" i="89"/>
  <c r="S21" i="89"/>
  <c r="T21" i="89" s="1"/>
  <c r="AK21" i="89" s="1" a="1"/>
  <c r="AK21" i="89" s="1"/>
  <c r="W21" i="89"/>
  <c r="R22" i="89"/>
  <c r="V21" i="89"/>
  <c r="AB20" i="89"/>
  <c r="AE19" i="89"/>
  <c r="Z18" i="89" a="1"/>
  <c r="Z18" i="89" s="1"/>
  <c r="AA18" i="89"/>
  <c r="Y18" i="89" a="1"/>
  <c r="Y18" i="89" s="1"/>
  <c r="AM19" i="89"/>
  <c r="B24" i="88"/>
  <c r="C23" i="88"/>
  <c r="D23" i="88" s="1" a="1"/>
  <c r="D23" i="88" s="1"/>
  <c r="AL21" i="88"/>
  <c r="AC21" i="88" s="1"/>
  <c r="AA20" i="88"/>
  <c r="Z20" i="88" a="1"/>
  <c r="Z20" i="88" s="1"/>
  <c r="AB21" i="88"/>
  <c r="R23" i="88"/>
  <c r="V22" i="88"/>
  <c r="X22" i="88"/>
  <c r="W22" i="88"/>
  <c r="U22" i="88"/>
  <c r="S22" i="88"/>
  <c r="T22" i="88" s="1"/>
  <c r="AK22" i="88" s="1" a="1"/>
  <c r="AK22" i="88" s="1"/>
  <c r="AP12" i="88"/>
  <c r="AD20" i="88"/>
  <c r="AE20" i="88"/>
  <c r="Z19" i="88" a="1"/>
  <c r="Z19" i="88" s="1"/>
  <c r="AA19" i="88"/>
  <c r="AN19" i="88"/>
  <c r="AO19" i="88" s="1" a="1"/>
  <c r="AO19" i="88" s="1"/>
  <c r="AC20" i="88"/>
  <c r="Y20" i="88" a="1"/>
  <c r="Y20" i="88" s="1"/>
  <c r="B24" i="87"/>
  <c r="C23" i="87"/>
  <c r="D23" i="87" s="1" a="1"/>
  <c r="D23" i="87" s="1"/>
  <c r="AN18" i="87"/>
  <c r="AO18" i="87" s="1" a="1"/>
  <c r="AO18" i="87" s="1"/>
  <c r="AB20" i="87"/>
  <c r="AC19" i="87"/>
  <c r="AD19" i="87"/>
  <c r="W21" i="87"/>
  <c r="U21" i="87"/>
  <c r="S21" i="87"/>
  <c r="T21" i="87" s="1"/>
  <c r="AK21" i="87" s="1" a="1"/>
  <c r="AK21" i="87" s="1"/>
  <c r="X21" i="87"/>
  <c r="R22" i="87"/>
  <c r="V21" i="87"/>
  <c r="AL20" i="87"/>
  <c r="AD20" i="87" s="1"/>
  <c r="AP11" i="87"/>
  <c r="AE19" i="87"/>
  <c r="AM19" i="87"/>
  <c r="Y19" i="87" s="1" a="1"/>
  <c r="Y19" i="87" s="1"/>
  <c r="AL18" i="85"/>
  <c r="AM18" i="85" s="1"/>
  <c r="AA18" i="85" s="1"/>
  <c r="AD17" i="85"/>
  <c r="AN17" i="85" s="1"/>
  <c r="AO17" i="85" s="1" a="1"/>
  <c r="AO17" i="85" s="1"/>
  <c r="B22" i="85"/>
  <c r="C21" i="85"/>
  <c r="D21" i="85" s="1" a="1"/>
  <c r="D21" i="85" s="1"/>
  <c r="V19" i="85"/>
  <c r="U19" i="85"/>
  <c r="X19" i="85"/>
  <c r="W19" i="85"/>
  <c r="S19" i="85"/>
  <c r="T19" i="85" s="1"/>
  <c r="AK19" i="85" s="1" a="1"/>
  <c r="AK19" i="85" s="1"/>
  <c r="AB19" i="85" s="1"/>
  <c r="R20" i="85"/>
  <c r="AM17" i="85"/>
  <c r="Y16" i="85" a="1"/>
  <c r="Y16" i="85" s="1"/>
  <c r="Z16" i="85" a="1"/>
  <c r="Z16" i="85" s="1"/>
  <c r="AA16" i="85"/>
  <c r="AD21" i="99" l="1"/>
  <c r="AN21" i="99" s="1"/>
  <c r="AB22" i="99"/>
  <c r="W23" i="99"/>
  <c r="R24" i="99"/>
  <c r="V23" i="99"/>
  <c r="U23" i="99"/>
  <c r="S23" i="99"/>
  <c r="T23" i="99" s="1"/>
  <c r="AK23" i="99" s="1" a="1"/>
  <c r="AK23" i="99" s="1"/>
  <c r="X23" i="99"/>
  <c r="AL22" i="99"/>
  <c r="AD22" i="99" s="1"/>
  <c r="AN22" i="99" s="1"/>
  <c r="AL20" i="98"/>
  <c r="AM20" i="98" s="1"/>
  <c r="Z20" i="98" s="1" a="1"/>
  <c r="Z20" i="98" s="1"/>
  <c r="C25" i="99"/>
  <c r="D25" i="99" s="1" a="1"/>
  <c r="D25" i="99" s="1"/>
  <c r="B26" i="99"/>
  <c r="AC21" i="99"/>
  <c r="AM21" i="99"/>
  <c r="Y21" i="99" s="1" a="1"/>
  <c r="Y21" i="99" s="1"/>
  <c r="AD20" i="97"/>
  <c r="Z20" i="99" a="1"/>
  <c r="Z20" i="99" s="1"/>
  <c r="AA20" i="99"/>
  <c r="AM20" i="97"/>
  <c r="AA20" i="97" s="1"/>
  <c r="AO19" i="99" a="1"/>
  <c r="AO19" i="99" s="1"/>
  <c r="AP12" i="99"/>
  <c r="AN19" i="96"/>
  <c r="AO19" i="96" s="1" a="1"/>
  <c r="AO19" i="96" s="1"/>
  <c r="AC20" i="97"/>
  <c r="AB20" i="98"/>
  <c r="AE20" i="98"/>
  <c r="B25" i="98"/>
  <c r="C24" i="98"/>
  <c r="D24" i="98" s="1" a="1"/>
  <c r="D24" i="98" s="1"/>
  <c r="AC19" i="98"/>
  <c r="AC20" i="96"/>
  <c r="W21" i="98"/>
  <c r="U21" i="98"/>
  <c r="X21" i="98"/>
  <c r="R22" i="98"/>
  <c r="V21" i="98"/>
  <c r="S21" i="98"/>
  <c r="T21" i="98" s="1"/>
  <c r="AK21" i="98" s="1" a="1"/>
  <c r="AK21" i="98" s="1"/>
  <c r="AD19" i="98"/>
  <c r="Z18" i="98" a="1"/>
  <c r="Z18" i="98" s="1"/>
  <c r="AA18" i="98"/>
  <c r="AE19" i="98"/>
  <c r="AP10" i="98"/>
  <c r="AO17" i="98" a="1"/>
  <c r="AO17" i="98" s="1"/>
  <c r="AN18" i="98"/>
  <c r="AM19" i="98"/>
  <c r="AD20" i="96"/>
  <c r="AA20" i="96"/>
  <c r="Y20" i="96" a="1"/>
  <c r="Y20" i="96" s="1"/>
  <c r="AE20" i="96"/>
  <c r="AB21" i="97"/>
  <c r="Z20" i="96" a="1"/>
  <c r="Z20" i="96" s="1"/>
  <c r="C25" i="97"/>
  <c r="D25" i="97" s="1" a="1"/>
  <c r="D25" i="97" s="1"/>
  <c r="B26" i="97"/>
  <c r="R23" i="97"/>
  <c r="W22" i="97"/>
  <c r="V22" i="97"/>
  <c r="X22" i="97"/>
  <c r="U22" i="97"/>
  <c r="S22" i="97"/>
  <c r="T22" i="97" s="1"/>
  <c r="AK22" i="97" s="1" a="1"/>
  <c r="AK22" i="97" s="1"/>
  <c r="AA19" i="97"/>
  <c r="Z19" i="97" a="1"/>
  <c r="Z19" i="97" s="1"/>
  <c r="AL21" i="97"/>
  <c r="AO19" i="97" a="1"/>
  <c r="AO19" i="97" s="1"/>
  <c r="AP12" i="97"/>
  <c r="AN20" i="97"/>
  <c r="AB21" i="96"/>
  <c r="AL21" i="96"/>
  <c r="AE21" i="96" s="1"/>
  <c r="V22" i="96"/>
  <c r="W22" i="96"/>
  <c r="X22" i="96"/>
  <c r="R23" i="96"/>
  <c r="U22" i="96"/>
  <c r="S22" i="96"/>
  <c r="T22" i="96" s="1"/>
  <c r="AK22" i="96" s="1" a="1"/>
  <c r="AK22" i="96" s="1"/>
  <c r="AP12" i="96"/>
  <c r="B25" i="96"/>
  <c r="C24" i="96"/>
  <c r="D24" i="96" s="1" a="1"/>
  <c r="D24" i="96" s="1"/>
  <c r="AM20" i="93"/>
  <c r="Y20" i="93" s="1" a="1"/>
  <c r="Y20" i="93" s="1"/>
  <c r="AD20" i="93"/>
  <c r="AN20" i="93" s="1"/>
  <c r="AO20" i="93" s="1" a="1"/>
  <c r="AO20" i="93" s="1"/>
  <c r="AL21" i="95"/>
  <c r="AM21" i="95" s="1"/>
  <c r="AB21" i="95"/>
  <c r="AE21" i="95"/>
  <c r="AA20" i="95"/>
  <c r="Z20" i="95" a="1"/>
  <c r="Z20" i="95" s="1"/>
  <c r="AN19" i="95"/>
  <c r="AE20" i="95"/>
  <c r="AP11" i="95"/>
  <c r="AO18" i="95" a="1"/>
  <c r="AO18" i="95" s="1"/>
  <c r="AD20" i="95"/>
  <c r="B24" i="95"/>
  <c r="C23" i="95"/>
  <c r="D23" i="95" s="1" a="1"/>
  <c r="D23" i="95" s="1"/>
  <c r="Y20" i="95" a="1"/>
  <c r="Y20" i="95" s="1"/>
  <c r="AC20" i="95"/>
  <c r="X22" i="95"/>
  <c r="R23" i="95"/>
  <c r="V22" i="95"/>
  <c r="U22" i="95"/>
  <c r="S22" i="95"/>
  <c r="T22" i="95" s="1"/>
  <c r="AK22" i="95" s="1" a="1"/>
  <c r="AK22" i="95" s="1"/>
  <c r="W22" i="95"/>
  <c r="AB21" i="94"/>
  <c r="AO18" i="94" a="1"/>
  <c r="AO18" i="94" s="1"/>
  <c r="AP11" i="94"/>
  <c r="B25" i="94"/>
  <c r="C24" i="94"/>
  <c r="D24" i="94" s="1" a="1"/>
  <c r="D24" i="94" s="1"/>
  <c r="AL21" i="94"/>
  <c r="AC20" i="94"/>
  <c r="AD20" i="94"/>
  <c r="AN20" i="94" s="1"/>
  <c r="AE20" i="94"/>
  <c r="AM20" i="94"/>
  <c r="Y20" i="94" s="1" a="1"/>
  <c r="Y20" i="94" s="1"/>
  <c r="X22" i="94"/>
  <c r="W22" i="94"/>
  <c r="U22" i="94"/>
  <c r="S22" i="94"/>
  <c r="T22" i="94" s="1"/>
  <c r="AK22" i="94" s="1" a="1"/>
  <c r="AK22" i="94" s="1"/>
  <c r="V22" i="94"/>
  <c r="R23" i="94"/>
  <c r="U22" i="93"/>
  <c r="X22" i="93"/>
  <c r="W22" i="93"/>
  <c r="R23" i="93"/>
  <c r="S22" i="93"/>
  <c r="T22" i="93" s="1"/>
  <c r="AK22" i="93" s="1" a="1"/>
  <c r="AK22" i="93" s="1"/>
  <c r="AB22" i="93" s="1"/>
  <c r="V22" i="93"/>
  <c r="AL21" i="93"/>
  <c r="AP13" i="93"/>
  <c r="C25" i="93"/>
  <c r="D25" i="93" s="1" a="1"/>
  <c r="D25" i="93" s="1"/>
  <c r="B26" i="93"/>
  <c r="C23" i="92"/>
  <c r="D23" i="92" s="1" a="1"/>
  <c r="D23" i="92" s="1"/>
  <c r="B24" i="92"/>
  <c r="Z20" i="92" a="1"/>
  <c r="Z20" i="92" s="1"/>
  <c r="AA20" i="92"/>
  <c r="AL22" i="92"/>
  <c r="AC22" i="92" s="1"/>
  <c r="W23" i="92"/>
  <c r="R24" i="92"/>
  <c r="X23" i="92"/>
  <c r="V23" i="92"/>
  <c r="U23" i="92"/>
  <c r="S23" i="92"/>
  <c r="T23" i="92" s="1"/>
  <c r="AK23" i="92" s="1" a="1"/>
  <c r="AK23" i="92" s="1"/>
  <c r="AE22" i="92"/>
  <c r="AE21" i="92"/>
  <c r="AD21" i="92"/>
  <c r="AN21" i="92" s="1"/>
  <c r="AM21" i="92"/>
  <c r="AA18" i="90"/>
  <c r="Z18" i="90" a="1"/>
  <c r="Z18" i="90" s="1"/>
  <c r="AO20" i="92" a="1"/>
  <c r="AO20" i="92" s="1"/>
  <c r="AP13" i="92"/>
  <c r="Y19" i="91" a="1"/>
  <c r="Y19" i="91" s="1"/>
  <c r="AA19" i="91"/>
  <c r="Z19" i="91" a="1"/>
  <c r="Z19" i="91" s="1"/>
  <c r="X21" i="91"/>
  <c r="R22" i="91"/>
  <c r="V21" i="91"/>
  <c r="U21" i="91"/>
  <c r="W21" i="91"/>
  <c r="S21" i="91"/>
  <c r="T21" i="91" s="1"/>
  <c r="AK21" i="91" s="1" a="1"/>
  <c r="AK21" i="91" s="1"/>
  <c r="AE19" i="91"/>
  <c r="AD19" i="91"/>
  <c r="AN19" i="91" s="1"/>
  <c r="AO19" i="91" s="1" a="1"/>
  <c r="AO19" i="91" s="1"/>
  <c r="AC19" i="91"/>
  <c r="B24" i="91"/>
  <c r="C23" i="91"/>
  <c r="D23" i="91" s="1" a="1"/>
  <c r="D23" i="91" s="1"/>
  <c r="AL20" i="91"/>
  <c r="AP12" i="91"/>
  <c r="AE20" i="90"/>
  <c r="AB20" i="90"/>
  <c r="AL20" i="90"/>
  <c r="AE19" i="90"/>
  <c r="R22" i="90"/>
  <c r="V21" i="90"/>
  <c r="U21" i="90"/>
  <c r="S21" i="90"/>
  <c r="T21" i="90" s="1"/>
  <c r="AK21" i="90" s="1" a="1"/>
  <c r="AK21" i="90" s="1"/>
  <c r="X21" i="90"/>
  <c r="W21" i="90"/>
  <c r="AM19" i="90"/>
  <c r="AD19" i="90"/>
  <c r="AN19" i="90" s="1"/>
  <c r="AO19" i="90" s="1" a="1"/>
  <c r="AO19" i="90" s="1"/>
  <c r="B27" i="90"/>
  <c r="C26" i="90"/>
  <c r="D26" i="90" s="1" a="1"/>
  <c r="D26" i="90" s="1"/>
  <c r="AP12" i="90"/>
  <c r="C23" i="89"/>
  <c r="D23" i="89" s="1" a="1"/>
  <c r="D23" i="89" s="1"/>
  <c r="B24" i="89"/>
  <c r="AD21" i="88"/>
  <c r="AE21" i="88"/>
  <c r="AM21" i="88"/>
  <c r="AA21" i="88" s="1"/>
  <c r="AB21" i="89"/>
  <c r="U22" i="89"/>
  <c r="W22" i="89"/>
  <c r="V22" i="89"/>
  <c r="S22" i="89"/>
  <c r="X22" i="89"/>
  <c r="R23" i="89"/>
  <c r="T22" i="89"/>
  <c r="AK22" i="89" s="1" a="1"/>
  <c r="AK22" i="89" s="1"/>
  <c r="AA19" i="89"/>
  <c r="Z19" i="89" a="1"/>
  <c r="Z19" i="89" s="1"/>
  <c r="AN19" i="89"/>
  <c r="AN20" i="89" s="1"/>
  <c r="AP11" i="89"/>
  <c r="AO18" i="89" a="1"/>
  <c r="AO18" i="89" s="1"/>
  <c r="AC20" i="89"/>
  <c r="Y19" i="89" a="1"/>
  <c r="Y19" i="89" s="1"/>
  <c r="AL21" i="89"/>
  <c r="AE21" i="89" s="1"/>
  <c r="AM20" i="89"/>
  <c r="AE20" i="89"/>
  <c r="C24" i="88"/>
  <c r="D24" i="88" s="1" a="1"/>
  <c r="D24" i="88" s="1"/>
  <c r="B25" i="88"/>
  <c r="AB22" i="88"/>
  <c r="AP13" i="88"/>
  <c r="AL22" i="88"/>
  <c r="AE22" i="88" s="1"/>
  <c r="W23" i="88"/>
  <c r="R24" i="88"/>
  <c r="V23" i="88"/>
  <c r="U23" i="88"/>
  <c r="S23" i="88"/>
  <c r="T23" i="88" s="1"/>
  <c r="AK23" i="88" s="1" a="1"/>
  <c r="AK23" i="88" s="1"/>
  <c r="X23" i="88"/>
  <c r="AN20" i="88"/>
  <c r="AO20" i="88" s="1" a="1"/>
  <c r="AO20" i="88" s="1"/>
  <c r="C24" i="87"/>
  <c r="D24" i="87" s="1" a="1"/>
  <c r="D24" i="87" s="1"/>
  <c r="B25" i="87"/>
  <c r="AB21" i="87"/>
  <c r="AL21" i="87"/>
  <c r="AN19" i="87"/>
  <c r="AN20" i="87" s="1"/>
  <c r="AP12" i="87"/>
  <c r="X22" i="87"/>
  <c r="W22" i="87"/>
  <c r="S22" i="87"/>
  <c r="T22" i="87" s="1"/>
  <c r="AK22" i="87" s="1" a="1"/>
  <c r="AK22" i="87" s="1"/>
  <c r="R23" i="87"/>
  <c r="V22" i="87"/>
  <c r="U22" i="87"/>
  <c r="Z19" i="87" a="1"/>
  <c r="Z19" i="87" s="1"/>
  <c r="AA19" i="87"/>
  <c r="AE20" i="87"/>
  <c r="AC20" i="87"/>
  <c r="AM20" i="87"/>
  <c r="Z18" i="85" a="1"/>
  <c r="Z18" i="85" s="1"/>
  <c r="AD18" i="85"/>
  <c r="AN18" i="85" s="1"/>
  <c r="AO18" i="85" s="1" a="1"/>
  <c r="AO18" i="85" s="1"/>
  <c r="AE18" i="85"/>
  <c r="AL19" i="85"/>
  <c r="AC19" i="85" s="1"/>
  <c r="AC18" i="85"/>
  <c r="Y18" i="85" a="1"/>
  <c r="Y18" i="85" s="1"/>
  <c r="AA17" i="85"/>
  <c r="Z17" i="85" a="1"/>
  <c r="Z17" i="85" s="1"/>
  <c r="U20" i="85"/>
  <c r="V20" i="85"/>
  <c r="W20" i="85"/>
  <c r="X20" i="85"/>
  <c r="R21" i="85"/>
  <c r="S20" i="85"/>
  <c r="T20" i="85" s="1"/>
  <c r="AK20" i="85" s="1" a="1"/>
  <c r="AK20" i="85" s="1"/>
  <c r="AB20" i="85" s="1"/>
  <c r="B23" i="85"/>
  <c r="C22" i="85"/>
  <c r="D22" i="85" s="1" a="1"/>
  <c r="D22" i="85" s="1"/>
  <c r="Y17" i="85" a="1"/>
  <c r="Y17" i="85" s="1"/>
  <c r="AP11" i="85"/>
  <c r="AN20" i="96" l="1"/>
  <c r="Z20" i="97" a="1"/>
  <c r="Z20" i="97" s="1"/>
  <c r="Y20" i="97" a="1"/>
  <c r="Y20" i="97" s="1"/>
  <c r="AB23" i="99"/>
  <c r="Y20" i="98" a="1"/>
  <c r="Y20" i="98" s="1"/>
  <c r="AL23" i="99"/>
  <c r="AE23" i="99" s="1"/>
  <c r="S24" i="99"/>
  <c r="T24" i="99" s="1"/>
  <c r="AK24" i="99" s="1" a="1"/>
  <c r="AK24" i="99" s="1"/>
  <c r="R25" i="99"/>
  <c r="W24" i="99"/>
  <c r="X24" i="99"/>
  <c r="V24" i="99"/>
  <c r="U24" i="99"/>
  <c r="AC20" i="98"/>
  <c r="AD20" i="98"/>
  <c r="AO20" i="99" a="1"/>
  <c r="AO20" i="99" s="1"/>
  <c r="AP13" i="99"/>
  <c r="AC22" i="99"/>
  <c r="AE22" i="99"/>
  <c r="AM22" i="99"/>
  <c r="Y22" i="99" s="1" a="1"/>
  <c r="Y22" i="99" s="1"/>
  <c r="B27" i="99"/>
  <c r="C26" i="99"/>
  <c r="D26" i="99" s="1" a="1"/>
  <c r="D26" i="99" s="1"/>
  <c r="AA21" i="99"/>
  <c r="Z21" i="99" a="1"/>
  <c r="Z21" i="99" s="1"/>
  <c r="AB21" i="98"/>
  <c r="X22" i="98"/>
  <c r="U22" i="98"/>
  <c r="W22" i="98"/>
  <c r="R23" i="98"/>
  <c r="V22" i="98"/>
  <c r="S22" i="98"/>
  <c r="T22" i="98" s="1"/>
  <c r="AK22" i="98" s="1" a="1"/>
  <c r="AK22" i="98" s="1"/>
  <c r="AL21" i="98"/>
  <c r="AA19" i="98"/>
  <c r="Z19" i="98" a="1"/>
  <c r="Z19" i="98" s="1"/>
  <c r="Y19" i="98" a="1"/>
  <c r="Y19" i="98" s="1"/>
  <c r="AP11" i="98"/>
  <c r="AO18" i="98" a="1"/>
  <c r="AO18" i="98" s="1"/>
  <c r="C25" i="98"/>
  <c r="D25" i="98" s="1" a="1"/>
  <c r="D25" i="98" s="1"/>
  <c r="B26" i="98"/>
  <c r="AN19" i="98"/>
  <c r="AA20" i="98"/>
  <c r="AB22" i="97"/>
  <c r="AO20" i="97" a="1"/>
  <c r="AO20" i="97" s="1"/>
  <c r="AP13" i="97"/>
  <c r="AC21" i="97"/>
  <c r="AL22" i="97"/>
  <c r="W23" i="97"/>
  <c r="R24" i="97"/>
  <c r="V23" i="97"/>
  <c r="U23" i="97"/>
  <c r="S23" i="97"/>
  <c r="T23" i="97" s="1"/>
  <c r="AK23" i="97" s="1" a="1"/>
  <c r="AK23" i="97" s="1"/>
  <c r="X23" i="97"/>
  <c r="C26" i="97"/>
  <c r="D26" i="97" s="1" a="1"/>
  <c r="D26" i="97" s="1"/>
  <c r="B27" i="97"/>
  <c r="AD21" i="97"/>
  <c r="AN21" i="97" s="1"/>
  <c r="AE21" i="97"/>
  <c r="AM21" i="97"/>
  <c r="Y21" i="97" s="1" a="1"/>
  <c r="Y21" i="97" s="1"/>
  <c r="AD21" i="95"/>
  <c r="AC21" i="95"/>
  <c r="AB22" i="96"/>
  <c r="C25" i="96"/>
  <c r="D25" i="96" s="1" a="1"/>
  <c r="D25" i="96" s="1"/>
  <c r="B26" i="96"/>
  <c r="AA20" i="93"/>
  <c r="W23" i="96"/>
  <c r="R24" i="96"/>
  <c r="V23" i="96"/>
  <c r="U23" i="96"/>
  <c r="S23" i="96"/>
  <c r="T23" i="96"/>
  <c r="AK23" i="96" s="1" a="1"/>
  <c r="AK23" i="96" s="1"/>
  <c r="X23" i="96"/>
  <c r="AL22" i="96"/>
  <c r="Z20" i="93" a="1"/>
  <c r="Z20" i="93" s="1"/>
  <c r="AD21" i="96"/>
  <c r="AN21" i="96" s="1"/>
  <c r="AC21" i="96"/>
  <c r="AM21" i="96"/>
  <c r="Y21" i="96" s="1" a="1"/>
  <c r="Y21" i="96" s="1"/>
  <c r="AO20" i="96" a="1"/>
  <c r="AO20" i="96" s="1"/>
  <c r="AP13" i="96"/>
  <c r="AN20" i="95"/>
  <c r="AA21" i="95"/>
  <c r="Y21" i="95" a="1"/>
  <c r="Y21" i="95" s="1"/>
  <c r="Z21" i="95" a="1"/>
  <c r="Z21" i="95" s="1"/>
  <c r="AB22" i="95"/>
  <c r="AO19" i="95" a="1"/>
  <c r="AO19" i="95" s="1"/>
  <c r="AP12" i="95"/>
  <c r="W23" i="95"/>
  <c r="U23" i="95"/>
  <c r="R24" i="95"/>
  <c r="S23" i="95"/>
  <c r="T23" i="95" s="1"/>
  <c r="AK23" i="95" s="1" a="1"/>
  <c r="AK23" i="95" s="1"/>
  <c r="X23" i="95"/>
  <c r="V23" i="95"/>
  <c r="C24" i="95"/>
  <c r="D24" i="95" s="1" a="1"/>
  <c r="D24" i="95" s="1"/>
  <c r="B25" i="95"/>
  <c r="AL22" i="95"/>
  <c r="AB22" i="94"/>
  <c r="AC21" i="94"/>
  <c r="AA20" i="94"/>
  <c r="Z20" i="94" a="1"/>
  <c r="Z20" i="94" s="1"/>
  <c r="C25" i="94"/>
  <c r="D25" i="94" s="1" a="1"/>
  <c r="D25" i="94" s="1"/>
  <c r="B26" i="94"/>
  <c r="AL22" i="94"/>
  <c r="AO19" i="94" a="1"/>
  <c r="AO19" i="94" s="1"/>
  <c r="AP12" i="94"/>
  <c r="AE21" i="94"/>
  <c r="AD21" i="94"/>
  <c r="AN21" i="94" s="1"/>
  <c r="AM21" i="94"/>
  <c r="Y21" i="94" s="1" a="1"/>
  <c r="Y21" i="94" s="1"/>
  <c r="W23" i="94"/>
  <c r="R24" i="94"/>
  <c r="V23" i="94"/>
  <c r="S23" i="94"/>
  <c r="T23" i="94" s="1"/>
  <c r="AK23" i="94" s="1" a="1"/>
  <c r="AK23" i="94" s="1"/>
  <c r="X23" i="94"/>
  <c r="U23" i="94"/>
  <c r="AD22" i="92"/>
  <c r="AN22" i="92" s="1"/>
  <c r="AL22" i="93"/>
  <c r="AD22" i="93" s="1"/>
  <c r="AC21" i="93"/>
  <c r="AE21" i="93"/>
  <c r="AD21" i="93"/>
  <c r="AN21" i="93" s="1"/>
  <c r="AO21" i="93" s="1" a="1"/>
  <c r="AO21" i="93" s="1"/>
  <c r="AM21" i="93"/>
  <c r="X23" i="93"/>
  <c r="V23" i="93"/>
  <c r="R24" i="93"/>
  <c r="U23" i="93"/>
  <c r="S23" i="93"/>
  <c r="T23" i="93" s="1"/>
  <c r="AK23" i="93" s="1" a="1"/>
  <c r="AK23" i="93" s="1"/>
  <c r="W23" i="93"/>
  <c r="AP14" i="93"/>
  <c r="C26" i="93"/>
  <c r="D26" i="93" s="1" a="1"/>
  <c r="D26" i="93" s="1"/>
  <c r="B27" i="93"/>
  <c r="AB23" i="92"/>
  <c r="AL23" i="92"/>
  <c r="AM22" i="92"/>
  <c r="Y21" i="92" a="1"/>
  <c r="Y21" i="92" s="1"/>
  <c r="Z21" i="92" a="1"/>
  <c r="Z21" i="92" s="1"/>
  <c r="AA21" i="92"/>
  <c r="AE23" i="92"/>
  <c r="B25" i="92"/>
  <c r="C24" i="92"/>
  <c r="D24" i="92" s="1" a="1"/>
  <c r="D24" i="92" s="1"/>
  <c r="X24" i="92"/>
  <c r="W24" i="92"/>
  <c r="V24" i="92"/>
  <c r="U24" i="92"/>
  <c r="R25" i="92"/>
  <c r="S24" i="92"/>
  <c r="T24" i="92" s="1"/>
  <c r="AK24" i="92" s="1" a="1"/>
  <c r="AK24" i="92" s="1"/>
  <c r="AO19" i="87" a="1"/>
  <c r="AO19" i="87" s="1"/>
  <c r="AO20" i="87" s="1" a="1"/>
  <c r="AO20" i="87" s="1"/>
  <c r="AO21" i="92" a="1"/>
  <c r="AO21" i="92" s="1"/>
  <c r="AP14" i="92"/>
  <c r="AL21" i="91"/>
  <c r="AC21" i="91" s="1"/>
  <c r="AL21" i="90"/>
  <c r="AM21" i="90" s="1"/>
  <c r="AA21" i="90" s="1"/>
  <c r="AB21" i="91"/>
  <c r="AE20" i="91"/>
  <c r="AC20" i="91"/>
  <c r="AD20" i="91"/>
  <c r="AN20" i="91" s="1"/>
  <c r="V22" i="91"/>
  <c r="R23" i="91"/>
  <c r="U22" i="91"/>
  <c r="X22" i="91"/>
  <c r="S22" i="91"/>
  <c r="T22" i="91" s="1"/>
  <c r="AK22" i="91" s="1" a="1"/>
  <c r="AK22" i="91" s="1"/>
  <c r="AB22" i="91" s="1"/>
  <c r="W22" i="91"/>
  <c r="B25" i="91"/>
  <c r="C24" i="91"/>
  <c r="D24" i="91" s="1" a="1"/>
  <c r="D24" i="91" s="1"/>
  <c r="AM20" i="91"/>
  <c r="AP13" i="91"/>
  <c r="AE21" i="90"/>
  <c r="AB21" i="90"/>
  <c r="AC20" i="90"/>
  <c r="W22" i="90"/>
  <c r="V22" i="90"/>
  <c r="S22" i="90"/>
  <c r="T22" i="90" s="1"/>
  <c r="AK22" i="90" s="1" a="1"/>
  <c r="AK22" i="90" s="1"/>
  <c r="AB22" i="90" s="1"/>
  <c r="U22" i="90"/>
  <c r="X22" i="90"/>
  <c r="R23" i="90"/>
  <c r="AD20" i="90"/>
  <c r="AN20" i="90" s="1"/>
  <c r="AO20" i="90" s="1" a="1"/>
  <c r="AO20" i="90" s="1"/>
  <c r="Z19" i="90" a="1"/>
  <c r="Z19" i="90" s="1"/>
  <c r="AA19" i="90"/>
  <c r="Y19" i="90" a="1"/>
  <c r="Y19" i="90" s="1"/>
  <c r="Y21" i="88" a="1"/>
  <c r="Y21" i="88" s="1"/>
  <c r="AM20" i="90"/>
  <c r="Y20" i="90" s="1" a="1"/>
  <c r="Y20" i="90" s="1"/>
  <c r="Z21" i="88" a="1"/>
  <c r="Z21" i="88" s="1"/>
  <c r="AP13" i="90"/>
  <c r="C27" i="90"/>
  <c r="D27" i="90" s="1" a="1"/>
  <c r="D27" i="90" s="1"/>
  <c r="B28" i="90"/>
  <c r="B25" i="89"/>
  <c r="C24" i="89"/>
  <c r="D24" i="89" s="1" a="1"/>
  <c r="D24" i="89" s="1"/>
  <c r="AL22" i="89"/>
  <c r="AM22" i="89" s="1"/>
  <c r="AB22" i="89"/>
  <c r="W23" i="89"/>
  <c r="U23" i="89"/>
  <c r="R24" i="89"/>
  <c r="V23" i="89"/>
  <c r="X23" i="89"/>
  <c r="S23" i="89"/>
  <c r="T23" i="89" s="1"/>
  <c r="AK23" i="89" s="1" a="1"/>
  <c r="AK23" i="89" s="1"/>
  <c r="AA20" i="89"/>
  <c r="Z20" i="89" a="1"/>
  <c r="Z20" i="89" s="1"/>
  <c r="AC21" i="89"/>
  <c r="AD21" i="89"/>
  <c r="AM21" i="89"/>
  <c r="Y21" i="89" s="1" a="1"/>
  <c r="Y21" i="89" s="1"/>
  <c r="Y20" i="89" a="1"/>
  <c r="Y20" i="89" s="1"/>
  <c r="AO19" i="89" a="1"/>
  <c r="AO19" i="89" s="1"/>
  <c r="AP12" i="89"/>
  <c r="C25" i="88"/>
  <c r="D25" i="88" s="1" a="1"/>
  <c r="D25" i="88" s="1"/>
  <c r="B26" i="88"/>
  <c r="AB23" i="88"/>
  <c r="AE23" i="88"/>
  <c r="AP14" i="88"/>
  <c r="AN21" i="88"/>
  <c r="AO21" i="88" s="1" a="1"/>
  <c r="AO21" i="88" s="1"/>
  <c r="AL23" i="88"/>
  <c r="S24" i="88"/>
  <c r="T24" i="88" s="1"/>
  <c r="AK24" i="88" s="1" a="1"/>
  <c r="AK24" i="88" s="1"/>
  <c r="V24" i="88"/>
  <c r="U24" i="88"/>
  <c r="W24" i="88"/>
  <c r="X24" i="88"/>
  <c r="R25" i="88"/>
  <c r="AC22" i="88"/>
  <c r="AD22" i="88"/>
  <c r="AM22" i="88"/>
  <c r="Y22" i="88" s="1" a="1"/>
  <c r="Y22" i="88" s="1"/>
  <c r="C25" i="87"/>
  <c r="D25" i="87" s="1" a="1"/>
  <c r="D25" i="87" s="1"/>
  <c r="B26" i="87"/>
  <c r="AB22" i="87"/>
  <c r="AL22" i="87"/>
  <c r="AM22" i="87" s="1"/>
  <c r="AC21" i="87"/>
  <c r="AE21" i="87"/>
  <c r="AM21" i="87"/>
  <c r="W23" i="87"/>
  <c r="R24" i="87"/>
  <c r="V23" i="87"/>
  <c r="U23" i="87"/>
  <c r="S23" i="87"/>
  <c r="T23" i="87" s="1"/>
  <c r="AK23" i="87" s="1" a="1"/>
  <c r="AK23" i="87" s="1"/>
  <c r="X23" i="87"/>
  <c r="AA20" i="87"/>
  <c r="Z20" i="87" a="1"/>
  <c r="Z20" i="87" s="1"/>
  <c r="AD21" i="87"/>
  <c r="AN21" i="87" s="1"/>
  <c r="Y20" i="87" a="1"/>
  <c r="Y20" i="87" s="1"/>
  <c r="AM19" i="85"/>
  <c r="Z19" i="85" s="1" a="1"/>
  <c r="Z19" i="85" s="1"/>
  <c r="AE19" i="85"/>
  <c r="AD19" i="85"/>
  <c r="AN19" i="85" s="1"/>
  <c r="AO19" i="85" s="1" a="1"/>
  <c r="AO19" i="85" s="1"/>
  <c r="AL20" i="85"/>
  <c r="AC20" i="85" s="1"/>
  <c r="B24" i="85"/>
  <c r="C23" i="85"/>
  <c r="D23" i="85" s="1" a="1"/>
  <c r="D23" i="85" s="1"/>
  <c r="X21" i="85"/>
  <c r="V21" i="85"/>
  <c r="U21" i="85"/>
  <c r="W21" i="85"/>
  <c r="S21" i="85"/>
  <c r="T21" i="85" s="1"/>
  <c r="AK21" i="85" s="1" a="1"/>
  <c r="AK21" i="85" s="1"/>
  <c r="AB21" i="85" s="1"/>
  <c r="R22" i="85"/>
  <c r="AP12" i="85"/>
  <c r="AN20" i="98" l="1"/>
  <c r="AB24" i="99"/>
  <c r="AO21" i="99" a="1"/>
  <c r="AO21" i="99" s="1"/>
  <c r="AP14" i="99"/>
  <c r="AL24" i="99"/>
  <c r="AE24" i="99" s="1"/>
  <c r="AC23" i="99"/>
  <c r="AD23" i="99"/>
  <c r="AN23" i="99" s="1"/>
  <c r="X25" i="99"/>
  <c r="R26" i="99"/>
  <c r="W25" i="99"/>
  <c r="V25" i="99"/>
  <c r="U25" i="99"/>
  <c r="S25" i="99"/>
  <c r="T25" i="99" s="1"/>
  <c r="AK25" i="99" s="1" a="1"/>
  <c r="AK25" i="99" s="1"/>
  <c r="B28" i="99"/>
  <c r="C27" i="99"/>
  <c r="D27" i="99" s="1" a="1"/>
  <c r="D27" i="99" s="1"/>
  <c r="Z22" i="99" a="1"/>
  <c r="Z22" i="99" s="1"/>
  <c r="AA22" i="99"/>
  <c r="AM23" i="99"/>
  <c r="Y23" i="99" s="1" a="1"/>
  <c r="Y23" i="99" s="1"/>
  <c r="AB22" i="98"/>
  <c r="AO19" i="98" a="1"/>
  <c r="AO19" i="98" s="1"/>
  <c r="AP12" i="98"/>
  <c r="AC21" i="98"/>
  <c r="W23" i="98"/>
  <c r="R24" i="98"/>
  <c r="V23" i="98"/>
  <c r="U23" i="98"/>
  <c r="S23" i="98"/>
  <c r="T23" i="98" s="1"/>
  <c r="AK23" i="98" s="1" a="1"/>
  <c r="AK23" i="98" s="1"/>
  <c r="X23" i="98"/>
  <c r="AL22" i="98"/>
  <c r="AE21" i="98"/>
  <c r="AD21" i="98"/>
  <c r="AM21" i="98"/>
  <c r="Y21" i="98" s="1" a="1"/>
  <c r="Y21" i="98" s="1"/>
  <c r="B27" i="98"/>
  <c r="C26" i="98"/>
  <c r="D26" i="98" s="1" a="1"/>
  <c r="D26" i="98" s="1"/>
  <c r="AN21" i="95"/>
  <c r="AB23" i="97"/>
  <c r="AE23" i="97"/>
  <c r="B28" i="97"/>
  <c r="C27" i="97"/>
  <c r="D27" i="97" s="1" a="1"/>
  <c r="D27" i="97" s="1"/>
  <c r="S24" i="97"/>
  <c r="R25" i="97"/>
  <c r="X24" i="97"/>
  <c r="U24" i="97"/>
  <c r="W24" i="97"/>
  <c r="V24" i="97"/>
  <c r="T24" i="97"/>
  <c r="AK24" i="97" s="1" a="1"/>
  <c r="AK24" i="97" s="1"/>
  <c r="AC22" i="97"/>
  <c r="AL23" i="97"/>
  <c r="AP14" i="97"/>
  <c r="AO21" i="97" a="1"/>
  <c r="AO21" i="97" s="1"/>
  <c r="AE22" i="97"/>
  <c r="AD22" i="97"/>
  <c r="AN22" i="97" s="1"/>
  <c r="AM22" i="97"/>
  <c r="Y22" i="97" s="1" a="1"/>
  <c r="Y22" i="97" s="1"/>
  <c r="AA21" i="97"/>
  <c r="Z21" i="97" a="1"/>
  <c r="Z21" i="97" s="1"/>
  <c r="AB23" i="96"/>
  <c r="AC22" i="96"/>
  <c r="AL23" i="96"/>
  <c r="AE23" i="96" s="1"/>
  <c r="AD22" i="96"/>
  <c r="AN22" i="96" s="1"/>
  <c r="AE22" i="96"/>
  <c r="B27" i="96"/>
  <c r="C26" i="96"/>
  <c r="D26" i="96" s="1" a="1"/>
  <c r="D26" i="96" s="1"/>
  <c r="S24" i="96"/>
  <c r="W24" i="96"/>
  <c r="R25" i="96"/>
  <c r="V24" i="96"/>
  <c r="X24" i="96"/>
  <c r="T24" i="96"/>
  <c r="AK24" i="96" s="1" a="1"/>
  <c r="AK24" i="96" s="1"/>
  <c r="U24" i="96"/>
  <c r="AO21" i="96" a="1"/>
  <c r="AO21" i="96" s="1"/>
  <c r="AP14" i="96"/>
  <c r="AM22" i="96"/>
  <c r="Y22" i="96" s="1" a="1"/>
  <c r="Y22" i="96" s="1"/>
  <c r="AA21" i="96"/>
  <c r="Z21" i="96" a="1"/>
  <c r="Z21" i="96" s="1"/>
  <c r="AB23" i="95"/>
  <c r="AE23" i="95"/>
  <c r="AC22" i="95"/>
  <c r="AL23" i="95"/>
  <c r="AO20" i="95" a="1"/>
  <c r="AO20" i="95" s="1"/>
  <c r="AP13" i="95"/>
  <c r="AE22" i="95"/>
  <c r="AD22" i="95"/>
  <c r="AM22" i="95"/>
  <c r="C25" i="95"/>
  <c r="D25" i="95" s="1" a="1"/>
  <c r="D25" i="95" s="1"/>
  <c r="B26" i="95"/>
  <c r="S24" i="95"/>
  <c r="T24" i="95" s="1"/>
  <c r="AK24" i="95" s="1" a="1"/>
  <c r="AK24" i="95" s="1"/>
  <c r="R25" i="95"/>
  <c r="U24" i="95"/>
  <c r="V24" i="95"/>
  <c r="W24" i="95"/>
  <c r="X24" i="95"/>
  <c r="AC22" i="93"/>
  <c r="AE22" i="93"/>
  <c r="AL23" i="93"/>
  <c r="AD23" i="93" s="1"/>
  <c r="AM22" i="93"/>
  <c r="Y22" i="93" s="1" a="1"/>
  <c r="Y22" i="93" s="1"/>
  <c r="AB23" i="94"/>
  <c r="AC22" i="94"/>
  <c r="C26" i="94"/>
  <c r="D26" i="94" s="1" a="1"/>
  <c r="D26" i="94" s="1"/>
  <c r="B27" i="94"/>
  <c r="AL23" i="94"/>
  <c r="AD23" i="94" s="1"/>
  <c r="AP13" i="94"/>
  <c r="AO20" i="94" a="1"/>
  <c r="AO20" i="94" s="1"/>
  <c r="AD22" i="94"/>
  <c r="AN22" i="94" s="1"/>
  <c r="AN22" i="93"/>
  <c r="AO22" i="93" s="1" a="1"/>
  <c r="AO22" i="93" s="1"/>
  <c r="AE22" i="94"/>
  <c r="AM22" i="94"/>
  <c r="Y22" i="94" s="1" a="1"/>
  <c r="Y22" i="94" s="1"/>
  <c r="Z21" i="94" a="1"/>
  <c r="Z21" i="94" s="1"/>
  <c r="AA21" i="94"/>
  <c r="S24" i="94"/>
  <c r="T24" i="94" s="1"/>
  <c r="AK24" i="94" s="1" a="1"/>
  <c r="AK24" i="94" s="1"/>
  <c r="R25" i="94"/>
  <c r="W24" i="94"/>
  <c r="V24" i="94"/>
  <c r="X24" i="94"/>
  <c r="U24" i="94"/>
  <c r="AB23" i="93"/>
  <c r="R25" i="93"/>
  <c r="X24" i="93"/>
  <c r="S24" i="93"/>
  <c r="T24" i="93" s="1"/>
  <c r="AK24" i="93" s="1" a="1"/>
  <c r="AK24" i="93" s="1"/>
  <c r="U24" i="93"/>
  <c r="W24" i="93"/>
  <c r="V24" i="93"/>
  <c r="Y21" i="93" a="1"/>
  <c r="Y21" i="93" s="1"/>
  <c r="AA21" i="93"/>
  <c r="Z21" i="93" a="1"/>
  <c r="Z21" i="93" s="1"/>
  <c r="AP15" i="93"/>
  <c r="B28" i="93"/>
  <c r="C27" i="93"/>
  <c r="D27" i="93" s="1" a="1"/>
  <c r="D27" i="93" s="1"/>
  <c r="AL22" i="91"/>
  <c r="AC22" i="91" s="1"/>
  <c r="AB24" i="92"/>
  <c r="AE21" i="91"/>
  <c r="AL24" i="92"/>
  <c r="AD24" i="92" s="1"/>
  <c r="R26" i="92"/>
  <c r="T25" i="92"/>
  <c r="AK25" i="92" s="1" a="1"/>
  <c r="AK25" i="92" s="1"/>
  <c r="S25" i="92"/>
  <c r="W25" i="92"/>
  <c r="U25" i="92"/>
  <c r="X25" i="92"/>
  <c r="AA22" i="92"/>
  <c r="Z22" i="92" a="1"/>
  <c r="Z22" i="92" s="1"/>
  <c r="Y22" i="92" a="1"/>
  <c r="Y22" i="92" s="1"/>
  <c r="AP13" i="87"/>
  <c r="AC23" i="92"/>
  <c r="AD23" i="92"/>
  <c r="AN23" i="92" s="1"/>
  <c r="AM23" i="92"/>
  <c r="V25" i="92"/>
  <c r="C25" i="92"/>
  <c r="D25" i="92" s="1" a="1"/>
  <c r="D25" i="92" s="1"/>
  <c r="B26" i="92"/>
  <c r="AC21" i="90"/>
  <c r="AD21" i="91"/>
  <c r="AN21" i="91" s="1"/>
  <c r="AM21" i="91"/>
  <c r="AA21" i="91" s="1"/>
  <c r="AD21" i="90"/>
  <c r="AN21" i="90" s="1"/>
  <c r="AO21" i="90" s="1" a="1"/>
  <c r="AO21" i="90" s="1"/>
  <c r="AO22" i="92" a="1"/>
  <c r="AO22" i="92" s="1"/>
  <c r="AP15" i="92"/>
  <c r="AO20" i="91" a="1"/>
  <c r="AO20" i="91" s="1"/>
  <c r="C25" i="91"/>
  <c r="D25" i="91" s="1" a="1"/>
  <c r="D25" i="91" s="1"/>
  <c r="B26" i="91"/>
  <c r="Y20" i="91" a="1"/>
  <c r="Y20" i="91" s="1"/>
  <c r="Z20" i="91" a="1"/>
  <c r="Z20" i="91" s="1"/>
  <c r="AA20" i="91"/>
  <c r="S23" i="91"/>
  <c r="U23" i="91"/>
  <c r="W23" i="91"/>
  <c r="R24" i="91"/>
  <c r="V23" i="91"/>
  <c r="T23" i="91"/>
  <c r="AK23" i="91" s="1" a="1"/>
  <c r="AK23" i="91" s="1"/>
  <c r="X23" i="91"/>
  <c r="Z21" i="90" a="1"/>
  <c r="Z21" i="90" s="1"/>
  <c r="Y21" i="90" a="1"/>
  <c r="Y21" i="90" s="1"/>
  <c r="R24" i="90"/>
  <c r="V23" i="90"/>
  <c r="U23" i="90"/>
  <c r="S23" i="90"/>
  <c r="T23" i="90" s="1"/>
  <c r="AK23" i="90" s="1" a="1"/>
  <c r="AK23" i="90" s="1"/>
  <c r="AB23" i="90" s="1"/>
  <c r="W23" i="90"/>
  <c r="X23" i="90"/>
  <c r="AA20" i="90"/>
  <c r="Z20" i="90" a="1"/>
  <c r="Z20" i="90" s="1"/>
  <c r="AL22" i="90"/>
  <c r="AE22" i="90" s="1"/>
  <c r="AL24" i="88"/>
  <c r="AC24" i="88" s="1"/>
  <c r="AC22" i="89"/>
  <c r="AD22" i="89"/>
  <c r="AE22" i="89"/>
  <c r="Z22" i="89" a="1"/>
  <c r="Z22" i="89" s="1"/>
  <c r="Y22" i="89" a="1"/>
  <c r="Y22" i="89" s="1"/>
  <c r="B29" i="90"/>
  <c r="C28" i="90"/>
  <c r="D28" i="90" s="1" a="1"/>
  <c r="D28" i="90" s="1"/>
  <c r="AP14" i="90"/>
  <c r="B26" i="89"/>
  <c r="C25" i="89"/>
  <c r="D25" i="89" s="1" a="1"/>
  <c r="D25" i="89" s="1"/>
  <c r="AB23" i="89"/>
  <c r="AE23" i="89"/>
  <c r="S24" i="89"/>
  <c r="U24" i="89"/>
  <c r="W24" i="89"/>
  <c r="T24" i="89"/>
  <c r="AK24" i="89" s="1" a="1"/>
  <c r="AK24" i="89" s="1"/>
  <c r="V24" i="89"/>
  <c r="R25" i="89"/>
  <c r="X24" i="89"/>
  <c r="AP13" i="89"/>
  <c r="AO20" i="89" a="1"/>
  <c r="AO20" i="89" s="1"/>
  <c r="AL23" i="89"/>
  <c r="AA22" i="89"/>
  <c r="AA21" i="89"/>
  <c r="Z21" i="89" a="1"/>
  <c r="Z21" i="89" s="1"/>
  <c r="AN21" i="89"/>
  <c r="B27" i="88"/>
  <c r="C26" i="88"/>
  <c r="D26" i="88" s="1" a="1"/>
  <c r="D26" i="88" s="1"/>
  <c r="AB24" i="88"/>
  <c r="AE24" i="88"/>
  <c r="AP15" i="88"/>
  <c r="W25" i="88"/>
  <c r="S25" i="88"/>
  <c r="T25" i="88" s="1"/>
  <c r="AK25" i="88" s="1" a="1"/>
  <c r="AK25" i="88" s="1"/>
  <c r="X25" i="88"/>
  <c r="U25" i="88"/>
  <c r="V25" i="88"/>
  <c r="R26" i="88"/>
  <c r="AC23" i="88"/>
  <c r="AD23" i="88"/>
  <c r="AN22" i="88"/>
  <c r="AO22" i="88" s="1" a="1"/>
  <c r="AO22" i="88" s="1"/>
  <c r="Z22" i="88" a="1"/>
  <c r="Z22" i="88" s="1"/>
  <c r="AA22" i="88"/>
  <c r="AM23" i="88"/>
  <c r="Y23" i="88" s="1" a="1"/>
  <c r="Y23" i="88" s="1"/>
  <c r="B27" i="87"/>
  <c r="C26" i="87"/>
  <c r="D26" i="87" s="1" a="1"/>
  <c r="D26" i="87" s="1"/>
  <c r="AB23" i="87"/>
  <c r="Z22" i="87" a="1"/>
  <c r="Z22" i="87" s="1"/>
  <c r="AA22" i="87"/>
  <c r="AA21" i="87"/>
  <c r="Z21" i="87" a="1"/>
  <c r="Z21" i="87" s="1"/>
  <c r="Y21" i="87" a="1"/>
  <c r="Y21" i="87" s="1"/>
  <c r="S24" i="87"/>
  <c r="R25" i="87"/>
  <c r="V24" i="87"/>
  <c r="U24" i="87"/>
  <c r="T24" i="87"/>
  <c r="AK24" i="87" s="1" a="1"/>
  <c r="AK24" i="87" s="1"/>
  <c r="X24" i="87"/>
  <c r="W24" i="87"/>
  <c r="AP14" i="87"/>
  <c r="AO21" i="87" a="1"/>
  <c r="AO21" i="87" s="1"/>
  <c r="AE22" i="87"/>
  <c r="AD22" i="87"/>
  <c r="AN22" i="87" s="1"/>
  <c r="AL23" i="87"/>
  <c r="AM23" i="87" s="1"/>
  <c r="Y22" i="87" a="1"/>
  <c r="Y22" i="87" s="1"/>
  <c r="AC22" i="87"/>
  <c r="Y19" i="85" a="1"/>
  <c r="Y19" i="85" s="1"/>
  <c r="AA19" i="85"/>
  <c r="AE20" i="85"/>
  <c r="AM20" i="85"/>
  <c r="AD20" i="85"/>
  <c r="AN20" i="85" s="1"/>
  <c r="AO20" i="85" s="1" a="1"/>
  <c r="AO20" i="85" s="1"/>
  <c r="W22" i="85"/>
  <c r="U22" i="85"/>
  <c r="X22" i="85"/>
  <c r="V22" i="85"/>
  <c r="R23" i="85"/>
  <c r="S22" i="85"/>
  <c r="T22" i="85" s="1"/>
  <c r="AK22" i="85" s="1" a="1"/>
  <c r="AK22" i="85" s="1"/>
  <c r="AB22" i="85" s="1"/>
  <c r="AL21" i="85"/>
  <c r="B25" i="85"/>
  <c r="C24" i="85"/>
  <c r="D24" i="85" s="1" a="1"/>
  <c r="D24" i="85" s="1"/>
  <c r="AP13" i="85"/>
  <c r="AB25" i="99" l="1"/>
  <c r="AE25" i="99"/>
  <c r="C28" i="99"/>
  <c r="D28" i="99" s="1" a="1"/>
  <c r="D28" i="99" s="1"/>
  <c r="B29" i="99"/>
  <c r="AL25" i="99"/>
  <c r="AD25" i="99" s="1"/>
  <c r="AC24" i="99"/>
  <c r="AO22" i="99" a="1"/>
  <c r="AO22" i="99" s="1"/>
  <c r="AP15" i="99"/>
  <c r="AD24" i="99"/>
  <c r="AN24" i="99" s="1"/>
  <c r="W26" i="99"/>
  <c r="X26" i="99"/>
  <c r="R27" i="99"/>
  <c r="S26" i="99"/>
  <c r="T26" i="99" s="1"/>
  <c r="AK26" i="99" s="1" a="1"/>
  <c r="AK26" i="99" s="1"/>
  <c r="U26" i="99"/>
  <c r="V26" i="99"/>
  <c r="AA23" i="99"/>
  <c r="Z23" i="99" a="1"/>
  <c r="Z23" i="99" s="1"/>
  <c r="AM24" i="99"/>
  <c r="Y24" i="99" s="1" a="1"/>
  <c r="Y24" i="99" s="1"/>
  <c r="AN22" i="95"/>
  <c r="AB23" i="98"/>
  <c r="AN21" i="98"/>
  <c r="AC22" i="98"/>
  <c r="S24" i="98"/>
  <c r="W24" i="98"/>
  <c r="X24" i="98"/>
  <c r="T24" i="98"/>
  <c r="AK24" i="98" s="1" a="1"/>
  <c r="AK24" i="98" s="1"/>
  <c r="U24" i="98"/>
  <c r="R25" i="98"/>
  <c r="V24" i="98"/>
  <c r="AL23" i="98"/>
  <c r="AE23" i="98" s="1"/>
  <c r="AO20" i="98" a="1"/>
  <c r="AO20" i="98" s="1"/>
  <c r="AP13" i="98"/>
  <c r="AD22" i="98"/>
  <c r="AE22" i="98"/>
  <c r="B28" i="98"/>
  <c r="C27" i="98"/>
  <c r="D27" i="98" s="1" a="1"/>
  <c r="D27" i="98" s="1"/>
  <c r="AM22" i="98"/>
  <c r="Y22" i="98" s="1" a="1"/>
  <c r="Y22" i="98" s="1"/>
  <c r="AA21" i="98"/>
  <c r="Z21" i="98" a="1"/>
  <c r="Z21" i="98" s="1"/>
  <c r="AL24" i="97"/>
  <c r="AM24" i="97" s="1"/>
  <c r="AB24" i="97"/>
  <c r="AE24" i="97"/>
  <c r="AC23" i="97"/>
  <c r="W25" i="97"/>
  <c r="V25" i="97"/>
  <c r="U25" i="97"/>
  <c r="S25" i="97"/>
  <c r="T25" i="97" s="1"/>
  <c r="AK25" i="97" s="1" a="1"/>
  <c r="AK25" i="97" s="1"/>
  <c r="R26" i="97"/>
  <c r="X25" i="97"/>
  <c r="B29" i="97"/>
  <c r="C28" i="97"/>
  <c r="D28" i="97" s="1" a="1"/>
  <c r="D28" i="97" s="1"/>
  <c r="AD23" i="97"/>
  <c r="AN23" i="97" s="1"/>
  <c r="AM23" i="97"/>
  <c r="Y23" i="97" s="1" a="1"/>
  <c r="Y23" i="97" s="1"/>
  <c r="Z22" i="97" a="1"/>
  <c r="Z22" i="97" s="1"/>
  <c r="AA22" i="97"/>
  <c r="AO22" i="97" a="1"/>
  <c r="AO22" i="97" s="1"/>
  <c r="AP15" i="97"/>
  <c r="AB24" i="96"/>
  <c r="AO22" i="96" a="1"/>
  <c r="AO22" i="96" s="1"/>
  <c r="AP15" i="96"/>
  <c r="B28" i="96"/>
  <c r="C27" i="96"/>
  <c r="D27" i="96" s="1" a="1"/>
  <c r="D27" i="96" s="1"/>
  <c r="AC23" i="96"/>
  <c r="AD23" i="96"/>
  <c r="AN23" i="96" s="1"/>
  <c r="W25" i="96"/>
  <c r="V25" i="96"/>
  <c r="R26" i="96"/>
  <c r="X25" i="96"/>
  <c r="S25" i="96"/>
  <c r="T25" i="96" s="1"/>
  <c r="AK25" i="96" s="1" a="1"/>
  <c r="AK25" i="96" s="1"/>
  <c r="U25" i="96"/>
  <c r="AL24" i="96"/>
  <c r="AE24" i="96" s="1"/>
  <c r="Z22" i="96" a="1"/>
  <c r="Z22" i="96" s="1"/>
  <c r="AA22" i="96"/>
  <c r="AM23" i="96"/>
  <c r="Y23" i="96" s="1" a="1"/>
  <c r="Y23" i="96" s="1"/>
  <c r="AC23" i="93"/>
  <c r="AA22" i="93"/>
  <c r="AM23" i="93"/>
  <c r="Z23" i="93" s="1" a="1"/>
  <c r="Z23" i="93" s="1"/>
  <c r="AB24" i="95"/>
  <c r="B27" i="95"/>
  <c r="C26" i="95"/>
  <c r="D26" i="95" s="1" a="1"/>
  <c r="D26" i="95" s="1"/>
  <c r="AP14" i="95"/>
  <c r="AO21" i="95" a="1"/>
  <c r="AO21" i="95" s="1"/>
  <c r="AC23" i="95"/>
  <c r="Z22" i="95" a="1"/>
  <c r="Z22" i="95" s="1"/>
  <c r="AA22" i="95"/>
  <c r="Y22" i="95" a="1"/>
  <c r="Y22" i="95" s="1"/>
  <c r="AD23" i="95"/>
  <c r="AN23" i="95" s="1"/>
  <c r="Z22" i="93" a="1"/>
  <c r="Z22" i="93" s="1"/>
  <c r="X25" i="95"/>
  <c r="W25" i="95"/>
  <c r="V25" i="95"/>
  <c r="U25" i="95"/>
  <c r="S25" i="95"/>
  <c r="T25" i="95" s="1"/>
  <c r="AK25" i="95" s="1" a="1"/>
  <c r="AK25" i="95" s="1"/>
  <c r="R26" i="95"/>
  <c r="AL24" i="95"/>
  <c r="AD24" i="95" s="1"/>
  <c r="AM23" i="95"/>
  <c r="Y23" i="95" s="1" a="1"/>
  <c r="Y23" i="95" s="1"/>
  <c r="AE23" i="93"/>
  <c r="AE23" i="94"/>
  <c r="AN23" i="94"/>
  <c r="AL24" i="94"/>
  <c r="AM24" i="94" s="1"/>
  <c r="AB24" i="94"/>
  <c r="AE24" i="94"/>
  <c r="AP14" i="94"/>
  <c r="AO21" i="94" a="1"/>
  <c r="AO21" i="94" s="1"/>
  <c r="C27" i="94"/>
  <c r="D27" i="94" s="1" a="1"/>
  <c r="D27" i="94" s="1"/>
  <c r="B28" i="94"/>
  <c r="AN23" i="93"/>
  <c r="AO23" i="93" s="1" a="1"/>
  <c r="AO23" i="93" s="1"/>
  <c r="S25" i="94"/>
  <c r="T25" i="94" s="1"/>
  <c r="AK25" i="94" s="1" a="1"/>
  <c r="AK25" i="94" s="1"/>
  <c r="R26" i="94"/>
  <c r="V25" i="94"/>
  <c r="U25" i="94"/>
  <c r="X25" i="94"/>
  <c r="W25" i="94"/>
  <c r="AC23" i="94"/>
  <c r="Z22" i="94" a="1"/>
  <c r="Z22" i="94" s="1"/>
  <c r="AA22" i="94"/>
  <c r="AM23" i="94"/>
  <c r="AL24" i="93"/>
  <c r="AE24" i="93" s="1"/>
  <c r="AD22" i="91"/>
  <c r="AN22" i="91" s="1"/>
  <c r="AB24" i="93"/>
  <c r="V25" i="93"/>
  <c r="U25" i="93"/>
  <c r="R26" i="93"/>
  <c r="S25" i="93"/>
  <c r="T25" i="93" s="1"/>
  <c r="AK25" i="93" s="1" a="1"/>
  <c r="AK25" i="93" s="1"/>
  <c r="W25" i="93"/>
  <c r="X25" i="93"/>
  <c r="AM22" i="91"/>
  <c r="Y22" i="91" s="1" a="1"/>
  <c r="Y22" i="91" s="1"/>
  <c r="AE22" i="91"/>
  <c r="B29" i="93"/>
  <c r="C28" i="93"/>
  <c r="D28" i="93" s="1" a="1"/>
  <c r="D28" i="93" s="1"/>
  <c r="AP16" i="93"/>
  <c r="Z21" i="91" a="1"/>
  <c r="Z21" i="91" s="1"/>
  <c r="AO21" i="91" a="1"/>
  <c r="AO21" i="91" s="1"/>
  <c r="AP15" i="91" s="1"/>
  <c r="Y21" i="91" a="1"/>
  <c r="Y21" i="91" s="1"/>
  <c r="AN24" i="92"/>
  <c r="AB25" i="92"/>
  <c r="AL25" i="92"/>
  <c r="S26" i="92"/>
  <c r="T26" i="92" s="1"/>
  <c r="AK26" i="92" s="1" a="1"/>
  <c r="AK26" i="92" s="1"/>
  <c r="AB26" i="92" s="1"/>
  <c r="R27" i="92"/>
  <c r="X26" i="92"/>
  <c r="U26" i="92"/>
  <c r="W26" i="92"/>
  <c r="AE24" i="92"/>
  <c r="V26" i="92"/>
  <c r="C26" i="92"/>
  <c r="D26" i="92" s="1" a="1"/>
  <c r="D26" i="92" s="1"/>
  <c r="B27" i="92"/>
  <c r="Y23" i="92" a="1"/>
  <c r="Y23" i="92" s="1"/>
  <c r="AA23" i="92"/>
  <c r="Z23" i="92" a="1"/>
  <c r="Z23" i="92" s="1"/>
  <c r="AC24" i="92"/>
  <c r="AM24" i="92"/>
  <c r="Y24" i="92" s="1" a="1"/>
  <c r="Y24" i="92" s="1"/>
  <c r="AP16" i="92"/>
  <c r="AO23" i="92" a="1"/>
  <c r="AO23" i="92" s="1"/>
  <c r="AP14" i="91"/>
  <c r="R25" i="91"/>
  <c r="S24" i="91"/>
  <c r="U24" i="91"/>
  <c r="V24" i="91"/>
  <c r="T24" i="91"/>
  <c r="AK24" i="91" s="1" a="1"/>
  <c r="AK24" i="91" s="1"/>
  <c r="X24" i="91"/>
  <c r="W24" i="91"/>
  <c r="AB23" i="91"/>
  <c r="AL23" i="91"/>
  <c r="AC23" i="91" s="1"/>
  <c r="B27" i="91"/>
  <c r="C26" i="91"/>
  <c r="D26" i="91" s="1" a="1"/>
  <c r="D26" i="91" s="1"/>
  <c r="AL23" i="90"/>
  <c r="AD24" i="88"/>
  <c r="AM24" i="88"/>
  <c r="Y24" i="88" s="1" a="1"/>
  <c r="Y24" i="88" s="1"/>
  <c r="AM22" i="90"/>
  <c r="Y22" i="90" s="1" a="1"/>
  <c r="Y22" i="90" s="1"/>
  <c r="AC22" i="90"/>
  <c r="AN22" i="89"/>
  <c r="AD22" i="90"/>
  <c r="AN22" i="90" s="1"/>
  <c r="S24" i="90"/>
  <c r="R25" i="90"/>
  <c r="W24" i="90"/>
  <c r="X24" i="90"/>
  <c r="V24" i="90"/>
  <c r="U24" i="90"/>
  <c r="T24" i="90"/>
  <c r="AK24" i="90" s="1" a="1"/>
  <c r="AK24" i="90" s="1"/>
  <c r="AP15" i="90"/>
  <c r="C29" i="90"/>
  <c r="D29" i="90" s="1" a="1"/>
  <c r="D29" i="90" s="1"/>
  <c r="B30" i="90"/>
  <c r="C26" i="89"/>
  <c r="D26" i="89" s="1" a="1"/>
  <c r="D26" i="89" s="1"/>
  <c r="B27" i="89"/>
  <c r="AL24" i="87"/>
  <c r="AC24" i="87" s="1"/>
  <c r="AB24" i="89"/>
  <c r="AC23" i="89"/>
  <c r="X25" i="89"/>
  <c r="R26" i="89"/>
  <c r="U25" i="89"/>
  <c r="W25" i="89"/>
  <c r="V25" i="89"/>
  <c r="S25" i="89"/>
  <c r="T25" i="89" s="1"/>
  <c r="AK25" i="89" s="1" a="1"/>
  <c r="AK25" i="89" s="1"/>
  <c r="AD23" i="89"/>
  <c r="AP14" i="89"/>
  <c r="AO21" i="89" a="1"/>
  <c r="AO21" i="89" s="1"/>
  <c r="AL24" i="89"/>
  <c r="AD24" i="89" s="1"/>
  <c r="AM23" i="89"/>
  <c r="Y23" i="89" s="1" a="1"/>
  <c r="Y23" i="89" s="1"/>
  <c r="C27" i="88"/>
  <c r="D27" i="88" s="1" a="1"/>
  <c r="D27" i="88" s="1"/>
  <c r="B28" i="88"/>
  <c r="AB25" i="88"/>
  <c r="AE25" i="88"/>
  <c r="AP16" i="88"/>
  <c r="AN23" i="88"/>
  <c r="AL25" i="88"/>
  <c r="AD25" i="88" s="1"/>
  <c r="Z23" i="88" a="1"/>
  <c r="Z23" i="88" s="1"/>
  <c r="AA23" i="88"/>
  <c r="W26" i="88"/>
  <c r="X26" i="88"/>
  <c r="R27" i="88"/>
  <c r="S26" i="88"/>
  <c r="T26" i="88" s="1"/>
  <c r="AK26" i="88" s="1" a="1"/>
  <c r="AK26" i="88" s="1"/>
  <c r="V26" i="88"/>
  <c r="U26" i="88"/>
  <c r="AE23" i="87"/>
  <c r="B28" i="87"/>
  <c r="C27" i="87"/>
  <c r="D27" i="87" s="1" a="1"/>
  <c r="D27" i="87" s="1"/>
  <c r="AA23" i="87"/>
  <c r="Z23" i="87" a="1"/>
  <c r="Z23" i="87" s="1"/>
  <c r="AB24" i="87"/>
  <c r="U25" i="87"/>
  <c r="S25" i="87"/>
  <c r="T25" i="87" s="1"/>
  <c r="AK25" i="87" s="1" a="1"/>
  <c r="AK25" i="87" s="1"/>
  <c r="R26" i="87"/>
  <c r="X25" i="87"/>
  <c r="W25" i="87"/>
  <c r="V25" i="87"/>
  <c r="AD23" i="87"/>
  <c r="AN23" i="87" s="1"/>
  <c r="AC23" i="87"/>
  <c r="Y23" i="87" a="1"/>
  <c r="Y23" i="87" s="1"/>
  <c r="AO22" i="87" a="1"/>
  <c r="AO22" i="87" s="1"/>
  <c r="AP15" i="87"/>
  <c r="Y20" i="85" a="1"/>
  <c r="Y20" i="85" s="1"/>
  <c r="AA20" i="85"/>
  <c r="Z20" i="85" a="1"/>
  <c r="Z20" i="85" s="1"/>
  <c r="C25" i="85"/>
  <c r="D25" i="85" s="1" a="1"/>
  <c r="D25" i="85" s="1"/>
  <c r="B26" i="85"/>
  <c r="AD21" i="85"/>
  <c r="AN21" i="85" s="1"/>
  <c r="AO21" i="85" s="1" a="1"/>
  <c r="AO21" i="85" s="1"/>
  <c r="AC21" i="85"/>
  <c r="X23" i="85"/>
  <c r="W23" i="85"/>
  <c r="V23" i="85"/>
  <c r="U23" i="85"/>
  <c r="R24" i="85"/>
  <c r="S23" i="85"/>
  <c r="T23" i="85" s="1"/>
  <c r="AK23" i="85" s="1" a="1"/>
  <c r="AK23" i="85" s="1"/>
  <c r="AL22" i="85"/>
  <c r="AM22" i="85" s="1"/>
  <c r="AE21" i="85"/>
  <c r="AM21" i="85"/>
  <c r="AP14" i="85"/>
  <c r="AN22" i="98" l="1"/>
  <c r="AN25" i="99"/>
  <c r="AB26" i="99"/>
  <c r="W27" i="99"/>
  <c r="X27" i="99"/>
  <c r="S27" i="99"/>
  <c r="T27" i="99" s="1"/>
  <c r="AK27" i="99" s="1" a="1"/>
  <c r="AK27" i="99" s="1"/>
  <c r="R28" i="99"/>
  <c r="V27" i="99"/>
  <c r="U27" i="99"/>
  <c r="AO23" i="99" a="1"/>
  <c r="AO23" i="99" s="1"/>
  <c r="AP16" i="99"/>
  <c r="C29" i="99"/>
  <c r="D29" i="99" s="1" a="1"/>
  <c r="D29" i="99" s="1"/>
  <c r="B30" i="99"/>
  <c r="AC25" i="99"/>
  <c r="AA24" i="99"/>
  <c r="Z24" i="99" a="1"/>
  <c r="Z24" i="99" s="1"/>
  <c r="AL26" i="99"/>
  <c r="AM26" i="99" s="1"/>
  <c r="AM25" i="99"/>
  <c r="Y25" i="99" s="1" a="1"/>
  <c r="Y25" i="99" s="1"/>
  <c r="AC24" i="97"/>
  <c r="AN24" i="95"/>
  <c r="AD24" i="97"/>
  <c r="AN24" i="97" s="1"/>
  <c r="AB24" i="98"/>
  <c r="AO21" i="98" a="1"/>
  <c r="AO21" i="98" s="1"/>
  <c r="AP14" i="98"/>
  <c r="AC23" i="98"/>
  <c r="W25" i="98"/>
  <c r="X25" i="98"/>
  <c r="R26" i="98"/>
  <c r="V25" i="98"/>
  <c r="U25" i="98"/>
  <c r="S25" i="98"/>
  <c r="T25" i="98" s="1"/>
  <c r="AK25" i="98" s="1" a="1"/>
  <c r="AK25" i="98" s="1"/>
  <c r="AL24" i="98"/>
  <c r="AE24" i="98" s="1"/>
  <c r="AD23" i="98"/>
  <c r="AN23" i="98" s="1"/>
  <c r="Z22" i="98" a="1"/>
  <c r="Z22" i="98" s="1"/>
  <c r="AA22" i="98"/>
  <c r="C28" i="98"/>
  <c r="D28" i="98" s="1" a="1"/>
  <c r="D28" i="98" s="1"/>
  <c r="B29" i="98"/>
  <c r="AM23" i="98"/>
  <c r="Y23" i="98" s="1" a="1"/>
  <c r="Y23" i="98" s="1"/>
  <c r="AA24" i="97"/>
  <c r="Z24" i="97" a="1"/>
  <c r="Z24" i="97" s="1"/>
  <c r="Y24" i="97" a="1"/>
  <c r="Y24" i="97" s="1"/>
  <c r="AL25" i="97"/>
  <c r="AM25" i="97" s="1"/>
  <c r="AB25" i="97"/>
  <c r="AE25" i="97"/>
  <c r="X26" i="97"/>
  <c r="S26" i="97"/>
  <c r="W26" i="97"/>
  <c r="V26" i="97"/>
  <c r="R27" i="97"/>
  <c r="U26" i="97"/>
  <c r="T26" i="97"/>
  <c r="AK26" i="97" s="1" a="1"/>
  <c r="AK26" i="97" s="1"/>
  <c r="B30" i="97"/>
  <c r="C29" i="97"/>
  <c r="D29" i="97" s="1" a="1"/>
  <c r="D29" i="97" s="1"/>
  <c r="AO23" i="97" a="1"/>
  <c r="AO23" i="97" s="1"/>
  <c r="AP16" i="97"/>
  <c r="AA23" i="97"/>
  <c r="Z23" i="97" a="1"/>
  <c r="Z23" i="97" s="1"/>
  <c r="Y23" i="93" a="1"/>
  <c r="Y23" i="93" s="1"/>
  <c r="AA23" i="93"/>
  <c r="AC24" i="94"/>
  <c r="AB25" i="96"/>
  <c r="AE25" i="96"/>
  <c r="AC24" i="96"/>
  <c r="AP16" i="96"/>
  <c r="AO23" i="96" a="1"/>
  <c r="AO23" i="96" s="1"/>
  <c r="AD24" i="96"/>
  <c r="AN24" i="96" s="1"/>
  <c r="AL25" i="96"/>
  <c r="Z23" i="96" a="1"/>
  <c r="Z23" i="96" s="1"/>
  <c r="AA23" i="96"/>
  <c r="X26" i="96"/>
  <c r="V26" i="96"/>
  <c r="S26" i="96"/>
  <c r="R27" i="96"/>
  <c r="W26" i="96"/>
  <c r="U26" i="96"/>
  <c r="T26" i="96"/>
  <c r="AK26" i="96" s="1" a="1"/>
  <c r="AK26" i="96" s="1"/>
  <c r="B29" i="96"/>
  <c r="C28" i="96"/>
  <c r="D28" i="96" s="1" a="1"/>
  <c r="D28" i="96" s="1"/>
  <c r="AM24" i="96"/>
  <c r="Y24" i="96" s="1" a="1"/>
  <c r="Y24" i="96" s="1"/>
  <c r="AD24" i="94"/>
  <c r="AN24" i="94" s="1"/>
  <c r="AE24" i="95"/>
  <c r="AB25" i="95"/>
  <c r="Z24" i="94" a="1"/>
  <c r="Z24" i="94" s="1"/>
  <c r="Y24" i="94" a="1"/>
  <c r="Y24" i="94" s="1"/>
  <c r="AA24" i="94"/>
  <c r="AL25" i="95"/>
  <c r="AE25" i="95" s="1"/>
  <c r="AP15" i="95"/>
  <c r="AO22" i="95" a="1"/>
  <c r="AO22" i="95" s="1"/>
  <c r="B28" i="95"/>
  <c r="C27" i="95"/>
  <c r="D27" i="95" s="1" a="1"/>
  <c r="D27" i="95" s="1"/>
  <c r="Z23" i="95" a="1"/>
  <c r="Z23" i="95" s="1"/>
  <c r="AA23" i="95"/>
  <c r="AC24" i="95"/>
  <c r="X26" i="95"/>
  <c r="W26" i="95"/>
  <c r="U26" i="95"/>
  <c r="V26" i="95"/>
  <c r="S26" i="95"/>
  <c r="T26" i="95" s="1"/>
  <c r="AK26" i="95" s="1" a="1"/>
  <c r="AK26" i="95" s="1"/>
  <c r="R27" i="95"/>
  <c r="AL25" i="93"/>
  <c r="AC25" i="93" s="1"/>
  <c r="AM24" i="95"/>
  <c r="Y24" i="95" s="1" a="1"/>
  <c r="Y24" i="95" s="1"/>
  <c r="AL24" i="91"/>
  <c r="AD24" i="91" s="1"/>
  <c r="AB25" i="94"/>
  <c r="AE25" i="94"/>
  <c r="AP15" i="94"/>
  <c r="AO22" i="94" a="1"/>
  <c r="AO22" i="94" s="1"/>
  <c r="B29" i="94"/>
  <c r="C28" i="94"/>
  <c r="D28" i="94" s="1" a="1"/>
  <c r="D28" i="94" s="1"/>
  <c r="AA23" i="94"/>
  <c r="Z23" i="94" a="1"/>
  <c r="Z23" i="94" s="1"/>
  <c r="AL25" i="94"/>
  <c r="X26" i="94"/>
  <c r="W26" i="94"/>
  <c r="V26" i="94"/>
  <c r="S26" i="94"/>
  <c r="R27" i="94"/>
  <c r="U26" i="94"/>
  <c r="T26" i="94"/>
  <c r="AK26" i="94" s="1" a="1"/>
  <c r="AK26" i="94" s="1"/>
  <c r="Y23" i="94" a="1"/>
  <c r="Y23" i="94" s="1"/>
  <c r="Z22" i="91" a="1"/>
  <c r="Z22" i="91" s="1"/>
  <c r="AA22" i="91"/>
  <c r="AB25" i="93"/>
  <c r="W26" i="93"/>
  <c r="V26" i="93"/>
  <c r="U26" i="93"/>
  <c r="S26" i="93"/>
  <c r="T26" i="93" s="1"/>
  <c r="AK26" i="93" s="1" a="1"/>
  <c r="AK26" i="93" s="1"/>
  <c r="R27" i="93"/>
  <c r="X26" i="93"/>
  <c r="AD24" i="93"/>
  <c r="AN24" i="93" s="1"/>
  <c r="AO24" i="93" s="1" a="1"/>
  <c r="AO24" i="93" s="1"/>
  <c r="AM24" i="93"/>
  <c r="AC24" i="93"/>
  <c r="AO22" i="91" a="1"/>
  <c r="AO22" i="91" s="1"/>
  <c r="AP16" i="91" s="1"/>
  <c r="AP17" i="93"/>
  <c r="B30" i="93"/>
  <c r="C29" i="93"/>
  <c r="D29" i="93" s="1" a="1"/>
  <c r="D29" i="93" s="1"/>
  <c r="B28" i="92"/>
  <c r="C27" i="92"/>
  <c r="D27" i="92" s="1" a="1"/>
  <c r="D27" i="92" s="1"/>
  <c r="AM25" i="92"/>
  <c r="Y25" i="92" s="1" a="1"/>
  <c r="Y25" i="92" s="1"/>
  <c r="AC25" i="92"/>
  <c r="U27" i="92"/>
  <c r="W27" i="92"/>
  <c r="V27" i="92"/>
  <c r="X27" i="92"/>
  <c r="R28" i="92"/>
  <c r="S27" i="92"/>
  <c r="T27" i="92" s="1"/>
  <c r="AK27" i="92" s="1" a="1"/>
  <c r="AK27" i="92" s="1"/>
  <c r="AE25" i="92"/>
  <c r="AL26" i="92"/>
  <c r="AD25" i="92"/>
  <c r="AN25" i="92" s="1"/>
  <c r="AA24" i="92"/>
  <c r="Z24" i="92" a="1"/>
  <c r="Z24" i="92" s="1"/>
  <c r="AO24" i="92" a="1"/>
  <c r="AO24" i="92" s="1"/>
  <c r="AP17" i="92"/>
  <c r="AE23" i="91"/>
  <c r="C27" i="91"/>
  <c r="D27" i="91" s="1" a="1"/>
  <c r="D27" i="91" s="1"/>
  <c r="B28" i="91"/>
  <c r="AD23" i="91"/>
  <c r="AN23" i="91" s="1"/>
  <c r="AE24" i="91"/>
  <c r="AB24" i="91"/>
  <c r="R26" i="91"/>
  <c r="V25" i="91"/>
  <c r="U25" i="91"/>
  <c r="W25" i="91"/>
  <c r="X25" i="91"/>
  <c r="S25" i="91"/>
  <c r="T25" i="91" s="1"/>
  <c r="AK25" i="91" s="1" a="1"/>
  <c r="AK25" i="91" s="1"/>
  <c r="AM23" i="91"/>
  <c r="AN24" i="88"/>
  <c r="AN25" i="88" s="1"/>
  <c r="Z24" i="88" a="1"/>
  <c r="Z24" i="88" s="1"/>
  <c r="AA24" i="88"/>
  <c r="AC23" i="90"/>
  <c r="AD23" i="90"/>
  <c r="AN23" i="90" s="1"/>
  <c r="AE23" i="90"/>
  <c r="AM23" i="90"/>
  <c r="AE24" i="87"/>
  <c r="AD24" i="87"/>
  <c r="AN24" i="87" s="1"/>
  <c r="AO22" i="90" a="1"/>
  <c r="AO22" i="90" s="1"/>
  <c r="AP16" i="90" s="1"/>
  <c r="AL24" i="90"/>
  <c r="AE24" i="90" s="1"/>
  <c r="R26" i="90"/>
  <c r="W25" i="90"/>
  <c r="S25" i="90"/>
  <c r="T25" i="90" s="1"/>
  <c r="AK25" i="90" s="1" a="1"/>
  <c r="AK25" i="90" s="1"/>
  <c r="U25" i="90"/>
  <c r="X25" i="90"/>
  <c r="V25" i="90"/>
  <c r="AM24" i="87"/>
  <c r="Y24" i="87" s="1" a="1"/>
  <c r="Y24" i="87" s="1"/>
  <c r="Z22" i="90" a="1"/>
  <c r="Z22" i="90" s="1"/>
  <c r="AA22" i="90"/>
  <c r="AN23" i="89"/>
  <c r="AN24" i="89" s="1"/>
  <c r="AB24" i="90"/>
  <c r="B31" i="90"/>
  <c r="C30" i="90"/>
  <c r="D30" i="90" s="1" a="1"/>
  <c r="D30" i="90" s="1"/>
  <c r="AE24" i="89"/>
  <c r="B28" i="89"/>
  <c r="C27" i="89"/>
  <c r="D27" i="89" s="1" a="1"/>
  <c r="D27" i="89" s="1"/>
  <c r="AB25" i="89"/>
  <c r="AP15" i="89"/>
  <c r="AO22" i="89" a="1"/>
  <c r="AO22" i="89" s="1"/>
  <c r="AL25" i="89"/>
  <c r="AE25" i="89" s="1"/>
  <c r="Z23" i="89" a="1"/>
  <c r="Z23" i="89" s="1"/>
  <c r="AA23" i="89"/>
  <c r="S26" i="89"/>
  <c r="R27" i="89"/>
  <c r="X26" i="89"/>
  <c r="W26" i="89"/>
  <c r="T26" i="89"/>
  <c r="AK26" i="89" s="1" a="1"/>
  <c r="AK26" i="89" s="1"/>
  <c r="V26" i="89"/>
  <c r="U26" i="89"/>
  <c r="AC24" i="89"/>
  <c r="AM24" i="89"/>
  <c r="Y24" i="89" s="1" a="1"/>
  <c r="Y24" i="89" s="1"/>
  <c r="C28" i="88"/>
  <c r="D28" i="88" s="1" a="1"/>
  <c r="D28" i="88" s="1"/>
  <c r="B29" i="88"/>
  <c r="AB26" i="88"/>
  <c r="R28" i="88"/>
  <c r="V27" i="88"/>
  <c r="S27" i="88"/>
  <c r="T27" i="88" s="1"/>
  <c r="AK27" i="88" s="1" a="1"/>
  <c r="AK27" i="88" s="1"/>
  <c r="W27" i="88"/>
  <c r="X27" i="88"/>
  <c r="U27" i="88"/>
  <c r="AL26" i="88"/>
  <c r="AE26" i="88" s="1"/>
  <c r="AO23" i="88" a="1"/>
  <c r="AO23" i="88" s="1"/>
  <c r="AC25" i="88"/>
  <c r="AM25" i="88"/>
  <c r="C28" i="87"/>
  <c r="D28" i="87" s="1" a="1"/>
  <c r="D28" i="87" s="1"/>
  <c r="B29" i="87"/>
  <c r="AB25" i="87"/>
  <c r="U26" i="87"/>
  <c r="S26" i="87"/>
  <c r="T26" i="87" s="1"/>
  <c r="AK26" i="87" s="1" a="1"/>
  <c r="AK26" i="87" s="1"/>
  <c r="R27" i="87"/>
  <c r="X26" i="87"/>
  <c r="W26" i="87"/>
  <c r="V26" i="87"/>
  <c r="AL25" i="87"/>
  <c r="AE25" i="87" s="1"/>
  <c r="AO23" i="87" a="1"/>
  <c r="AO23" i="87" s="1"/>
  <c r="AP16" i="87"/>
  <c r="AL23" i="85"/>
  <c r="AD23" i="85" s="1"/>
  <c r="Y22" i="85" a="1"/>
  <c r="Y22" i="85" s="1"/>
  <c r="Z22" i="85" a="1"/>
  <c r="Z22" i="85" s="1"/>
  <c r="AA22" i="85"/>
  <c r="AE23" i="85"/>
  <c r="AB23" i="85"/>
  <c r="X24" i="85"/>
  <c r="V24" i="85"/>
  <c r="W24" i="85"/>
  <c r="U24" i="85"/>
  <c r="S24" i="85"/>
  <c r="T24" i="85" s="1"/>
  <c r="AK24" i="85" s="1" a="1"/>
  <c r="AK24" i="85" s="1"/>
  <c r="R25" i="85"/>
  <c r="AA21" i="85"/>
  <c r="Z21" i="85" a="1"/>
  <c r="Z21" i="85" s="1"/>
  <c r="Y21" i="85" a="1"/>
  <c r="Y21" i="85" s="1"/>
  <c r="AE22" i="85"/>
  <c r="AC22" i="85"/>
  <c r="AD22" i="85"/>
  <c r="AN22" i="85" s="1"/>
  <c r="B27" i="85"/>
  <c r="C26" i="85"/>
  <c r="D26" i="85" s="1" a="1"/>
  <c r="D26" i="85" s="1"/>
  <c r="AP15" i="85"/>
  <c r="AD26" i="99" l="1"/>
  <c r="AN26" i="99" s="1"/>
  <c r="AE26" i="99"/>
  <c r="AA26" i="99"/>
  <c r="Z26" i="99" a="1"/>
  <c r="Z26" i="99" s="1"/>
  <c r="AB27" i="99"/>
  <c r="B31" i="99"/>
  <c r="C30" i="99"/>
  <c r="D30" i="99" s="1" a="1"/>
  <c r="D30" i="99" s="1"/>
  <c r="AO24" i="99" a="1"/>
  <c r="AO24" i="99" s="1"/>
  <c r="AP17" i="99"/>
  <c r="X28" i="99"/>
  <c r="W28" i="99"/>
  <c r="R29" i="99"/>
  <c r="V28" i="99"/>
  <c r="U28" i="99"/>
  <c r="S28" i="99"/>
  <c r="T28" i="99" s="1"/>
  <c r="AK28" i="99" s="1" a="1"/>
  <c r="AK28" i="99" s="1"/>
  <c r="AL27" i="99"/>
  <c r="Z25" i="99" a="1"/>
  <c r="Z25" i="99" s="1"/>
  <c r="AA25" i="99"/>
  <c r="AC26" i="99"/>
  <c r="Y26" i="99" a="1"/>
  <c r="Y26" i="99" s="1"/>
  <c r="AC25" i="97"/>
  <c r="AB25" i="98"/>
  <c r="AC24" i="98"/>
  <c r="W26" i="98"/>
  <c r="X26" i="98"/>
  <c r="R27" i="98"/>
  <c r="V26" i="98"/>
  <c r="U26" i="98"/>
  <c r="S26" i="98"/>
  <c r="T26" i="98" s="1"/>
  <c r="AK26" i="98" s="1" a="1"/>
  <c r="AK26" i="98" s="1"/>
  <c r="AL25" i="98"/>
  <c r="AE25" i="98" s="1"/>
  <c r="AD25" i="97"/>
  <c r="AN25" i="97" s="1"/>
  <c r="AP15" i="98"/>
  <c r="AO22" i="98" a="1"/>
  <c r="AO22" i="98" s="1"/>
  <c r="AD24" i="98"/>
  <c r="AN24" i="98" s="1"/>
  <c r="AA23" i="98"/>
  <c r="Z23" i="98" a="1"/>
  <c r="Z23" i="98" s="1"/>
  <c r="B30" i="98"/>
  <c r="C29" i="98"/>
  <c r="D29" i="98" s="1" a="1"/>
  <c r="D29" i="98" s="1"/>
  <c r="AM24" i="98"/>
  <c r="Y24" i="98" s="1" a="1"/>
  <c r="Y24" i="98" s="1"/>
  <c r="Y25" i="97" a="1"/>
  <c r="Y25" i="97" s="1"/>
  <c r="Z25" i="97" a="1"/>
  <c r="Z25" i="97" s="1"/>
  <c r="AA25" i="97"/>
  <c r="AB26" i="97"/>
  <c r="X27" i="97"/>
  <c r="W27" i="97"/>
  <c r="R28" i="97"/>
  <c r="V27" i="97"/>
  <c r="U27" i="97"/>
  <c r="S27" i="97"/>
  <c r="T27" i="97" s="1"/>
  <c r="AK27" i="97" s="1" a="1"/>
  <c r="AK27" i="97" s="1"/>
  <c r="B31" i="97"/>
  <c r="C30" i="97"/>
  <c r="D30" i="97" s="1" a="1"/>
  <c r="D30" i="97" s="1"/>
  <c r="AO24" i="97" a="1"/>
  <c r="AO24" i="97" s="1"/>
  <c r="AP17" i="97"/>
  <c r="AL26" i="97"/>
  <c r="AD26" i="97" s="1"/>
  <c r="AL26" i="96"/>
  <c r="AM26" i="96" s="1"/>
  <c r="Z26" i="96" s="1" a="1"/>
  <c r="Z26" i="96" s="1"/>
  <c r="AB26" i="96"/>
  <c r="AE26" i="96"/>
  <c r="AC25" i="96"/>
  <c r="AO24" i="96" a="1"/>
  <c r="AO24" i="96" s="1"/>
  <c r="AP17" i="96"/>
  <c r="U27" i="96"/>
  <c r="W27" i="96"/>
  <c r="X27" i="96"/>
  <c r="R28" i="96"/>
  <c r="V27" i="96"/>
  <c r="S27" i="96"/>
  <c r="T27" i="96" s="1"/>
  <c r="AK27" i="96" s="1" a="1"/>
  <c r="AK27" i="96" s="1"/>
  <c r="AD25" i="96"/>
  <c r="AN25" i="96" s="1"/>
  <c r="AA24" i="96"/>
  <c r="Z24" i="96" a="1"/>
  <c r="Z24" i="96" s="1"/>
  <c r="C29" i="96"/>
  <c r="D29" i="96" s="1" a="1"/>
  <c r="D29" i="96" s="1"/>
  <c r="B30" i="96"/>
  <c r="AM25" i="96"/>
  <c r="Y25" i="96" s="1" a="1"/>
  <c r="Y25" i="96" s="1"/>
  <c r="AE25" i="93"/>
  <c r="AC24" i="91"/>
  <c r="AM24" i="91"/>
  <c r="Y24" i="91" s="1" a="1"/>
  <c r="Y24" i="91" s="1"/>
  <c r="AN24" i="91"/>
  <c r="AL26" i="95"/>
  <c r="AM26" i="95" s="1"/>
  <c r="AM25" i="93"/>
  <c r="Y25" i="93" s="1" a="1"/>
  <c r="Y25" i="93" s="1"/>
  <c r="AD25" i="93"/>
  <c r="AN25" i="93" s="1"/>
  <c r="AO25" i="93" s="1" a="1"/>
  <c r="AO25" i="93" s="1"/>
  <c r="AB26" i="95"/>
  <c r="AE26" i="95"/>
  <c r="AC25" i="95"/>
  <c r="AA24" i="95"/>
  <c r="Z24" i="95" a="1"/>
  <c r="Z24" i="95" s="1"/>
  <c r="AD25" i="95"/>
  <c r="AN25" i="95" s="1"/>
  <c r="B29" i="95"/>
  <c r="C28" i="95"/>
  <c r="D28" i="95" s="1" a="1"/>
  <c r="D28" i="95" s="1"/>
  <c r="AO23" i="95" a="1"/>
  <c r="AO23" i="95" s="1"/>
  <c r="AP16" i="95"/>
  <c r="X27" i="95"/>
  <c r="W27" i="95"/>
  <c r="T27" i="95"/>
  <c r="AK27" i="95" s="1" a="1"/>
  <c r="AK27" i="95" s="1"/>
  <c r="R28" i="95"/>
  <c r="V27" i="95"/>
  <c r="U27" i="95"/>
  <c r="S27" i="95"/>
  <c r="AM25" i="95"/>
  <c r="Y25" i="95" s="1" a="1"/>
  <c r="Y25" i="95" s="1"/>
  <c r="AB26" i="94"/>
  <c r="AC25" i="94"/>
  <c r="X27" i="94"/>
  <c r="W27" i="94"/>
  <c r="R28" i="94"/>
  <c r="V27" i="94"/>
  <c r="U27" i="94"/>
  <c r="S27" i="94"/>
  <c r="T27" i="94" s="1"/>
  <c r="AK27" i="94" s="1" a="1"/>
  <c r="AK27" i="94" s="1"/>
  <c r="AO23" i="94" a="1"/>
  <c r="AO23" i="94" s="1"/>
  <c r="AP16" i="94"/>
  <c r="AD25" i="94"/>
  <c r="AN25" i="94" s="1"/>
  <c r="C29" i="94"/>
  <c r="D29" i="94" s="1" a="1"/>
  <c r="D29" i="94" s="1"/>
  <c r="B30" i="94"/>
  <c r="AL26" i="94"/>
  <c r="AE26" i="94" s="1"/>
  <c r="AM25" i="94"/>
  <c r="Y25" i="94" s="1" a="1"/>
  <c r="Y25" i="94" s="1"/>
  <c r="AB26" i="93"/>
  <c r="AE26" i="93"/>
  <c r="S27" i="93"/>
  <c r="X27" i="93"/>
  <c r="R28" i="93"/>
  <c r="T27" i="93"/>
  <c r="AK27" i="93" s="1" a="1"/>
  <c r="AK27" i="93" s="1"/>
  <c r="V27" i="93"/>
  <c r="W27" i="93"/>
  <c r="U27" i="93"/>
  <c r="AL26" i="93"/>
  <c r="AA24" i="93"/>
  <c r="Y24" i="93" a="1"/>
  <c r="Y24" i="93" s="1"/>
  <c r="Z24" i="93" a="1"/>
  <c r="Z24" i="93" s="1"/>
  <c r="Z24" i="87" a="1"/>
  <c r="Z24" i="87" s="1"/>
  <c r="AP18" i="93"/>
  <c r="B31" i="93"/>
  <c r="C30" i="93"/>
  <c r="D30" i="93" s="1" a="1"/>
  <c r="D30" i="93" s="1"/>
  <c r="AL27" i="92"/>
  <c r="AE27" i="92" s="1"/>
  <c r="AA25" i="92"/>
  <c r="Z25" i="92" a="1"/>
  <c r="Z25" i="92" s="1"/>
  <c r="AD26" i="92"/>
  <c r="AN26" i="92" s="1"/>
  <c r="AM26" i="92"/>
  <c r="AE26" i="92"/>
  <c r="AC26" i="92"/>
  <c r="S28" i="92"/>
  <c r="X28" i="92"/>
  <c r="T28" i="92"/>
  <c r="AK28" i="92" s="1" a="1"/>
  <c r="AK28" i="92" s="1"/>
  <c r="R29" i="92"/>
  <c r="V28" i="92"/>
  <c r="U28" i="92"/>
  <c r="AB27" i="92"/>
  <c r="W28" i="92"/>
  <c r="C28" i="92"/>
  <c r="D28" i="92" s="1" a="1"/>
  <c r="D28" i="92" s="1"/>
  <c r="B29" i="92"/>
  <c r="AO23" i="90" a="1"/>
  <c r="AO23" i="90" s="1"/>
  <c r="AP17" i="90" s="1"/>
  <c r="AL25" i="91"/>
  <c r="AC25" i="91" s="1"/>
  <c r="AO25" i="92" a="1"/>
  <c r="AO25" i="92" s="1"/>
  <c r="AP18" i="92"/>
  <c r="AO23" i="91" a="1"/>
  <c r="AO23" i="91" s="1"/>
  <c r="AP17" i="91" s="1"/>
  <c r="Y23" i="91" a="1"/>
  <c r="Y23" i="91" s="1"/>
  <c r="Z23" i="91" a="1"/>
  <c r="Z23" i="91" s="1"/>
  <c r="AA23" i="91"/>
  <c r="U26" i="91"/>
  <c r="W26" i="91"/>
  <c r="X26" i="91"/>
  <c r="V26" i="91"/>
  <c r="R27" i="91"/>
  <c r="S26" i="91"/>
  <c r="T26" i="91" s="1"/>
  <c r="AK26" i="91" s="1" a="1"/>
  <c r="AK26" i="91" s="1"/>
  <c r="AB26" i="91" s="1"/>
  <c r="AM24" i="90"/>
  <c r="AD24" i="90"/>
  <c r="AN24" i="90" s="1"/>
  <c r="AB25" i="91"/>
  <c r="AE25" i="91"/>
  <c r="B29" i="91"/>
  <c r="C28" i="91"/>
  <c r="D28" i="91" s="1" a="1"/>
  <c r="D28" i="91" s="1"/>
  <c r="Z23" i="90" a="1"/>
  <c r="Z23" i="90" s="1"/>
  <c r="AA23" i="90"/>
  <c r="Y23" i="90" a="1"/>
  <c r="Y23" i="90" s="1"/>
  <c r="AL25" i="90"/>
  <c r="AM25" i="90" s="1"/>
  <c r="AB25" i="90"/>
  <c r="R27" i="90"/>
  <c r="S26" i="90"/>
  <c r="T26" i="90" s="1"/>
  <c r="AK26" i="90" s="1" a="1"/>
  <c r="AK26" i="90" s="1"/>
  <c r="AB26" i="90" s="1"/>
  <c r="X26" i="90"/>
  <c r="W26" i="90"/>
  <c r="U26" i="90"/>
  <c r="V26" i="90"/>
  <c r="AC24" i="90"/>
  <c r="AA24" i="87"/>
  <c r="C31" i="90"/>
  <c r="D31" i="90" s="1" a="1"/>
  <c r="D31" i="90" s="1"/>
  <c r="B32" i="90"/>
  <c r="C28" i="89"/>
  <c r="D28" i="89" s="1" a="1"/>
  <c r="D28" i="89" s="1"/>
  <c r="B29" i="89"/>
  <c r="AB26" i="89"/>
  <c r="AL26" i="89"/>
  <c r="AD26" i="89" s="1"/>
  <c r="U27" i="89"/>
  <c r="R28" i="89"/>
  <c r="X27" i="89"/>
  <c r="S27" i="89"/>
  <c r="W27" i="89"/>
  <c r="T27" i="89"/>
  <c r="AK27" i="89" s="1" a="1"/>
  <c r="AK27" i="89" s="1"/>
  <c r="V27" i="89"/>
  <c r="AP16" i="89"/>
  <c r="AO23" i="89" a="1"/>
  <c r="AO23" i="89" s="1"/>
  <c r="AC25" i="89"/>
  <c r="AD25" i="89"/>
  <c r="AN25" i="89" s="1"/>
  <c r="Z24" i="89" a="1"/>
  <c r="Z24" i="89" s="1"/>
  <c r="AA24" i="89"/>
  <c r="AM25" i="89"/>
  <c r="Y25" i="89" s="1" a="1"/>
  <c r="Y25" i="89" s="1"/>
  <c r="B30" i="88"/>
  <c r="C29" i="88"/>
  <c r="D29" i="88" s="1" a="1"/>
  <c r="D29" i="88" s="1"/>
  <c r="AB27" i="88"/>
  <c r="AA25" i="88"/>
  <c r="Z25" i="88" a="1"/>
  <c r="Z25" i="88" s="1"/>
  <c r="Y25" i="88" a="1"/>
  <c r="Y25" i="88" s="1"/>
  <c r="AL27" i="88"/>
  <c r="AM27" i="88" s="1"/>
  <c r="AD26" i="88"/>
  <c r="AN26" i="88" s="1"/>
  <c r="AC26" i="88"/>
  <c r="AM26" i="88"/>
  <c r="V28" i="88"/>
  <c r="R29" i="88"/>
  <c r="U28" i="88"/>
  <c r="X28" i="88"/>
  <c r="W28" i="88"/>
  <c r="S28" i="88"/>
  <c r="T28" i="88" s="1"/>
  <c r="AK28" i="88" s="1" a="1"/>
  <c r="AK28" i="88" s="1"/>
  <c r="AO24" i="88" a="1"/>
  <c r="AO24" i="88" s="1"/>
  <c r="AP17" i="88"/>
  <c r="B30" i="87"/>
  <c r="C29" i="87"/>
  <c r="D29" i="87" s="1" a="1"/>
  <c r="D29" i="87" s="1"/>
  <c r="AL26" i="87"/>
  <c r="AM26" i="87" s="1"/>
  <c r="AB26" i="87"/>
  <c r="AE26" i="87"/>
  <c r="AO24" i="87" a="1"/>
  <c r="AO24" i="87" s="1"/>
  <c r="AP17" i="87"/>
  <c r="V27" i="87"/>
  <c r="U27" i="87"/>
  <c r="S27" i="87"/>
  <c r="T27" i="87" s="1"/>
  <c r="AK27" i="87" s="1" a="1"/>
  <c r="AK27" i="87" s="1"/>
  <c r="R28" i="87"/>
  <c r="W27" i="87"/>
  <c r="X27" i="87"/>
  <c r="AC25" i="87"/>
  <c r="AD25" i="87"/>
  <c r="AN25" i="87" s="1"/>
  <c r="AM25" i="87"/>
  <c r="Y25" i="87" s="1" a="1"/>
  <c r="Y25" i="87" s="1"/>
  <c r="AC23" i="85"/>
  <c r="AM23" i="85"/>
  <c r="Z23" i="85" s="1" a="1"/>
  <c r="Z23" i="85" s="1"/>
  <c r="AL24" i="85"/>
  <c r="AC24" i="85" s="1"/>
  <c r="AN23" i="85"/>
  <c r="AE24" i="85"/>
  <c r="AB24" i="85"/>
  <c r="C27" i="85"/>
  <c r="D27" i="85" s="1" a="1"/>
  <c r="D27" i="85" s="1"/>
  <c r="B28" i="85"/>
  <c r="W25" i="85"/>
  <c r="X25" i="85"/>
  <c r="V25" i="85"/>
  <c r="U25" i="85"/>
  <c r="R26" i="85"/>
  <c r="S25" i="85"/>
  <c r="T25" i="85" s="1"/>
  <c r="AK25" i="85" s="1" a="1"/>
  <c r="AK25" i="85" s="1"/>
  <c r="AO22" i="85" a="1"/>
  <c r="AO22" i="85" s="1"/>
  <c r="AP16" i="85" s="1"/>
  <c r="AB28" i="99" l="1"/>
  <c r="AC27" i="99"/>
  <c r="AL28" i="99"/>
  <c r="AD28" i="99" s="1"/>
  <c r="AE27" i="99"/>
  <c r="AM27" i="99"/>
  <c r="W29" i="99"/>
  <c r="R30" i="99"/>
  <c r="V29" i="99"/>
  <c r="U29" i="99"/>
  <c r="S29" i="99"/>
  <c r="T29" i="99" s="1"/>
  <c r="AK29" i="99" s="1" a="1"/>
  <c r="AK29" i="99" s="1"/>
  <c r="X29" i="99"/>
  <c r="AO25" i="99" a="1"/>
  <c r="AO25" i="99" s="1"/>
  <c r="AP18" i="99"/>
  <c r="C31" i="99"/>
  <c r="D31" i="99" s="1" a="1"/>
  <c r="D31" i="99" s="1"/>
  <c r="B32" i="99"/>
  <c r="AD27" i="99"/>
  <c r="AN27" i="99" s="1"/>
  <c r="AD26" i="95"/>
  <c r="AN26" i="95" s="1"/>
  <c r="AB26" i="98"/>
  <c r="AP16" i="98"/>
  <c r="AO23" i="98" a="1"/>
  <c r="AO23" i="98" s="1"/>
  <c r="AC25" i="98"/>
  <c r="W27" i="98"/>
  <c r="X27" i="98"/>
  <c r="R28" i="98"/>
  <c r="V27" i="98"/>
  <c r="U27" i="98"/>
  <c r="S27" i="98"/>
  <c r="T27" i="98" s="1"/>
  <c r="AK27" i="98" s="1" a="1"/>
  <c r="AK27" i="98" s="1"/>
  <c r="AL26" i="98"/>
  <c r="AD25" i="98"/>
  <c r="AN25" i="98" s="1"/>
  <c r="AA24" i="98"/>
  <c r="Z24" i="98" a="1"/>
  <c r="Z24" i="98" s="1"/>
  <c r="B31" i="98"/>
  <c r="C30" i="98"/>
  <c r="D30" i="98" s="1" a="1"/>
  <c r="D30" i="98" s="1"/>
  <c r="AC26" i="95"/>
  <c r="AM25" i="98"/>
  <c r="Y25" i="98" s="1" a="1"/>
  <c r="Y25" i="98" s="1"/>
  <c r="AA26" i="95"/>
  <c r="Z26" i="95" a="1"/>
  <c r="Z26" i="95" s="1"/>
  <c r="Y26" i="95" a="1"/>
  <c r="Y26" i="95" s="1"/>
  <c r="AN26" i="97"/>
  <c r="Z25" i="93" a="1"/>
  <c r="Z25" i="93" s="1"/>
  <c r="AB27" i="97"/>
  <c r="C31" i="97"/>
  <c r="D31" i="97" s="1" a="1"/>
  <c r="D31" i="97" s="1"/>
  <c r="B32" i="97"/>
  <c r="R29" i="97"/>
  <c r="X28" i="97"/>
  <c r="W28" i="97"/>
  <c r="V28" i="97"/>
  <c r="U28" i="97"/>
  <c r="S28" i="97"/>
  <c r="T28" i="97" s="1"/>
  <c r="AK28" i="97" s="1" a="1"/>
  <c r="AK28" i="97" s="1"/>
  <c r="AC26" i="96"/>
  <c r="AL27" i="97"/>
  <c r="AM27" i="97" s="1"/>
  <c r="Y26" i="96" a="1"/>
  <c r="Y26" i="96" s="1"/>
  <c r="AC26" i="97"/>
  <c r="AO25" i="97" a="1"/>
  <c r="AO25" i="97" s="1"/>
  <c r="AP18" i="97"/>
  <c r="Z24" i="91" a="1"/>
  <c r="Z24" i="91" s="1"/>
  <c r="AE26" i="97"/>
  <c r="AM26" i="97"/>
  <c r="Y26" i="97" s="1" a="1"/>
  <c r="Y26" i="97" s="1"/>
  <c r="AD26" i="96"/>
  <c r="AN26" i="96" s="1"/>
  <c r="AA24" i="91"/>
  <c r="AB27" i="96"/>
  <c r="R29" i="96"/>
  <c r="W28" i="96"/>
  <c r="S28" i="96"/>
  <c r="T28" i="96" s="1"/>
  <c r="AK28" i="96" s="1" a="1"/>
  <c r="AK28" i="96" s="1"/>
  <c r="X28" i="96"/>
  <c r="V28" i="96"/>
  <c r="U28" i="96"/>
  <c r="AA25" i="93"/>
  <c r="AA25" i="96"/>
  <c r="Z25" i="96" a="1"/>
  <c r="Z25" i="96" s="1"/>
  <c r="AL27" i="96"/>
  <c r="AO25" i="96" a="1"/>
  <c r="AO25" i="96" s="1"/>
  <c r="AP18" i="96"/>
  <c r="B31" i="96"/>
  <c r="C30" i="96"/>
  <c r="D30" i="96" s="1" a="1"/>
  <c r="D30" i="96" s="1"/>
  <c r="AA26" i="96"/>
  <c r="AB27" i="95"/>
  <c r="AL27" i="95"/>
  <c r="B30" i="95"/>
  <c r="C29" i="95"/>
  <c r="D29" i="95" s="1" a="1"/>
  <c r="D29" i="95" s="1"/>
  <c r="AP17" i="95"/>
  <c r="AO24" i="95" a="1"/>
  <c r="AO24" i="95" s="1"/>
  <c r="AA25" i="95"/>
  <c r="Z25" i="95" a="1"/>
  <c r="Z25" i="95" s="1"/>
  <c r="X28" i="95"/>
  <c r="R29" i="95"/>
  <c r="V28" i="95"/>
  <c r="U28" i="95"/>
  <c r="S28" i="95"/>
  <c r="T28" i="95" s="1"/>
  <c r="AK28" i="95" s="1" a="1"/>
  <c r="AK28" i="95" s="1"/>
  <c r="W28" i="95"/>
  <c r="AB27" i="94"/>
  <c r="X28" i="94"/>
  <c r="W28" i="94"/>
  <c r="U28" i="94"/>
  <c r="S28" i="94"/>
  <c r="T28" i="94" s="1"/>
  <c r="AK28" i="94" s="1" a="1"/>
  <c r="AK28" i="94" s="1"/>
  <c r="R29" i="94"/>
  <c r="V28" i="94"/>
  <c r="AC26" i="94"/>
  <c r="AD26" i="94"/>
  <c r="AN26" i="94" s="1"/>
  <c r="AL27" i="94"/>
  <c r="AE27" i="94" s="1"/>
  <c r="AM26" i="94"/>
  <c r="Y26" i="94" s="1" a="1"/>
  <c r="Y26" i="94" s="1"/>
  <c r="AO24" i="94" a="1"/>
  <c r="AO24" i="94" s="1"/>
  <c r="AP17" i="94"/>
  <c r="B31" i="94"/>
  <c r="C30" i="94"/>
  <c r="D30" i="94" s="1" a="1"/>
  <c r="D30" i="94" s="1"/>
  <c r="AA25" i="94"/>
  <c r="Z25" i="94" a="1"/>
  <c r="Z25" i="94" s="1"/>
  <c r="AL27" i="93"/>
  <c r="AM27" i="93" s="1"/>
  <c r="AA27" i="93" s="1"/>
  <c r="R29" i="93"/>
  <c r="V28" i="93"/>
  <c r="X28" i="93"/>
  <c r="W28" i="93"/>
  <c r="U28" i="93"/>
  <c r="S28" i="93"/>
  <c r="T28" i="93" s="1"/>
  <c r="AK28" i="93" s="1" a="1"/>
  <c r="AK28" i="93" s="1"/>
  <c r="AC26" i="93"/>
  <c r="AM26" i="93"/>
  <c r="Y26" i="93" s="1" a="1"/>
  <c r="Y26" i="93" s="1"/>
  <c r="AD26" i="93"/>
  <c r="AN26" i="93" s="1"/>
  <c r="AO26" i="93" s="1" a="1"/>
  <c r="AO26" i="93" s="1"/>
  <c r="AB27" i="93"/>
  <c r="AE27" i="93"/>
  <c r="AL28" i="92"/>
  <c r="AD28" i="92" s="1"/>
  <c r="AD27" i="92"/>
  <c r="AN27" i="92" s="1"/>
  <c r="C31" i="93"/>
  <c r="D31" i="93" s="1" a="1"/>
  <c r="D31" i="93" s="1"/>
  <c r="B32" i="93"/>
  <c r="AP19" i="93"/>
  <c r="AD25" i="91"/>
  <c r="AN25" i="91" s="1"/>
  <c r="AO24" i="90" a="1"/>
  <c r="AO24" i="90" s="1"/>
  <c r="AP18" i="90" s="1"/>
  <c r="AM25" i="91"/>
  <c r="X29" i="92"/>
  <c r="W29" i="92"/>
  <c r="V29" i="92"/>
  <c r="U29" i="92"/>
  <c r="R30" i="92"/>
  <c r="S29" i="92"/>
  <c r="T29" i="92" s="1"/>
  <c r="AK29" i="92" s="1" a="1"/>
  <c r="AK29" i="92" s="1"/>
  <c r="C29" i="92"/>
  <c r="D29" i="92" s="1" a="1"/>
  <c r="D29" i="92" s="1"/>
  <c r="B30" i="92"/>
  <c r="AA26" i="92"/>
  <c r="Z26" i="92" a="1"/>
  <c r="Z26" i="92" s="1"/>
  <c r="AM27" i="92"/>
  <c r="Y27" i="92" s="1" a="1"/>
  <c r="Y27" i="92" s="1"/>
  <c r="AC27" i="92"/>
  <c r="AB28" i="92"/>
  <c r="Y26" i="92" a="1"/>
  <c r="Y26" i="92" s="1"/>
  <c r="AO24" i="91" a="1"/>
  <c r="AO24" i="91" s="1"/>
  <c r="AO26" i="92" a="1"/>
  <c r="AO26" i="92" s="1"/>
  <c r="AP19" i="92"/>
  <c r="AD25" i="90"/>
  <c r="AN25" i="90" s="1"/>
  <c r="AA24" i="90"/>
  <c r="Z24" i="90" a="1"/>
  <c r="Z24" i="90" s="1"/>
  <c r="AL26" i="91"/>
  <c r="AE26" i="91" s="1"/>
  <c r="C29" i="91"/>
  <c r="D29" i="91" s="1" a="1"/>
  <c r="D29" i="91" s="1"/>
  <c r="B30" i="91"/>
  <c r="W27" i="91"/>
  <c r="S27" i="91"/>
  <c r="T27" i="91" s="1"/>
  <c r="AK27" i="91" s="1" a="1"/>
  <c r="AK27" i="91" s="1"/>
  <c r="R28" i="91"/>
  <c r="U27" i="91"/>
  <c r="X27" i="91"/>
  <c r="V27" i="91"/>
  <c r="Y24" i="90" a="1"/>
  <c r="Y24" i="90" s="1"/>
  <c r="AE25" i="90"/>
  <c r="AA25" i="90"/>
  <c r="Z25" i="90" a="1"/>
  <c r="Z25" i="90" s="1"/>
  <c r="AL26" i="90"/>
  <c r="W27" i="90"/>
  <c r="R28" i="90"/>
  <c r="V27" i="90"/>
  <c r="X27" i="90"/>
  <c r="S27" i="90"/>
  <c r="T27" i="90" s="1"/>
  <c r="AK27" i="90" s="1" a="1"/>
  <c r="AK27" i="90" s="1"/>
  <c r="U27" i="90"/>
  <c r="AC25" i="90"/>
  <c r="Y25" i="90" a="1"/>
  <c r="Y25" i="90" s="1"/>
  <c r="B33" i="90"/>
  <c r="C32" i="90"/>
  <c r="D32" i="90" s="1" a="1"/>
  <c r="D32" i="90" s="1"/>
  <c r="AL28" i="88"/>
  <c r="AD28" i="88" s="1"/>
  <c r="C29" i="89"/>
  <c r="D29" i="89" s="1" a="1"/>
  <c r="D29" i="89" s="1"/>
  <c r="B30" i="89"/>
  <c r="AN26" i="89"/>
  <c r="AL27" i="87"/>
  <c r="AD27" i="87" s="1"/>
  <c r="AB27" i="89"/>
  <c r="U28" i="89"/>
  <c r="S28" i="89"/>
  <c r="T28" i="89" s="1"/>
  <c r="AK28" i="89" s="1" a="1"/>
  <c r="AK28" i="89" s="1"/>
  <c r="R29" i="89"/>
  <c r="V28" i="89"/>
  <c r="X28" i="89"/>
  <c r="W28" i="89"/>
  <c r="AM26" i="89"/>
  <c r="AA25" i="89"/>
  <c r="Z25" i="89" a="1"/>
  <c r="Z25" i="89" s="1"/>
  <c r="AP17" i="89"/>
  <c r="AO24" i="89" a="1"/>
  <c r="AO24" i="89" s="1"/>
  <c r="AL27" i="89"/>
  <c r="AC26" i="89"/>
  <c r="AE26" i="89"/>
  <c r="AD26" i="87"/>
  <c r="AN26" i="87" s="1"/>
  <c r="C30" i="88"/>
  <c r="D30" i="88" s="1" a="1"/>
  <c r="D30" i="88" s="1"/>
  <c r="B31" i="88"/>
  <c r="AC26" i="87"/>
  <c r="AB28" i="88"/>
  <c r="AA27" i="88"/>
  <c r="Z27" i="88" a="1"/>
  <c r="Z27" i="88" s="1"/>
  <c r="AA26" i="88"/>
  <c r="Z26" i="88" a="1"/>
  <c r="Z26" i="88" s="1"/>
  <c r="AD27" i="88"/>
  <c r="AN27" i="88" s="1"/>
  <c r="Y26" i="88" a="1"/>
  <c r="Y26" i="88" s="1"/>
  <c r="AE27" i="88"/>
  <c r="AC27" i="88"/>
  <c r="Y27" i="88" a="1"/>
  <c r="Y27" i="88" s="1"/>
  <c r="AO25" i="88" a="1"/>
  <c r="AO25" i="88" s="1"/>
  <c r="AP18" i="88"/>
  <c r="W29" i="88"/>
  <c r="R30" i="88"/>
  <c r="V29" i="88"/>
  <c r="U29" i="88"/>
  <c r="S29" i="88"/>
  <c r="T29" i="88" s="1"/>
  <c r="AK29" i="88" s="1" a="1"/>
  <c r="AK29" i="88" s="1"/>
  <c r="X29" i="88"/>
  <c r="AA26" i="87"/>
  <c r="Z26" i="87" a="1"/>
  <c r="Z26" i="87" s="1"/>
  <c r="Y26" i="87" a="1"/>
  <c r="Y26" i="87" s="1"/>
  <c r="B31" i="87"/>
  <c r="C30" i="87"/>
  <c r="D30" i="87" s="1" a="1"/>
  <c r="D30" i="87" s="1"/>
  <c r="AB27" i="87"/>
  <c r="AE27" i="87"/>
  <c r="X28" i="87"/>
  <c r="W28" i="87"/>
  <c r="R29" i="87"/>
  <c r="V28" i="87"/>
  <c r="U28" i="87"/>
  <c r="S28" i="87"/>
  <c r="T28" i="87" s="1"/>
  <c r="AK28" i="87" s="1" a="1"/>
  <c r="AK28" i="87" s="1"/>
  <c r="AO25" i="87" a="1"/>
  <c r="AO25" i="87" s="1"/>
  <c r="AP18" i="87"/>
  <c r="AA25" i="87"/>
  <c r="Z25" i="87" a="1"/>
  <c r="Z25" i="87" s="1"/>
  <c r="Y23" i="85" a="1"/>
  <c r="Y23" i="85" s="1"/>
  <c r="AD24" i="85"/>
  <c r="AN24" i="85" s="1"/>
  <c r="AA23" i="85"/>
  <c r="AM24" i="85"/>
  <c r="AB25" i="85"/>
  <c r="AE25" i="85"/>
  <c r="AO23" i="85" a="1"/>
  <c r="AO23" i="85" s="1"/>
  <c r="U26" i="85"/>
  <c r="W26" i="85"/>
  <c r="X26" i="85"/>
  <c r="V26" i="85"/>
  <c r="R27" i="85"/>
  <c r="S26" i="85"/>
  <c r="T26" i="85" s="1"/>
  <c r="AK26" i="85" s="1" a="1"/>
  <c r="AK26" i="85" s="1"/>
  <c r="AL25" i="85"/>
  <c r="C28" i="85"/>
  <c r="D28" i="85" s="1" a="1"/>
  <c r="D28" i="85" s="1"/>
  <c r="B29" i="85"/>
  <c r="AN28" i="99" l="1"/>
  <c r="AB29" i="99"/>
  <c r="AP19" i="99"/>
  <c r="AO26" i="99" a="1"/>
  <c r="AO26" i="99" s="1"/>
  <c r="S30" i="99"/>
  <c r="W30" i="99"/>
  <c r="R31" i="99"/>
  <c r="V30" i="99"/>
  <c r="X30" i="99"/>
  <c r="T30" i="99"/>
  <c r="AK30" i="99" s="1" a="1"/>
  <c r="AK30" i="99" s="1"/>
  <c r="U30" i="99"/>
  <c r="AL29" i="99"/>
  <c r="AE29" i="99" s="1"/>
  <c r="AE28" i="99"/>
  <c r="AC28" i="99"/>
  <c r="AM28" i="99"/>
  <c r="Y28" i="99" s="1" a="1"/>
  <c r="Y28" i="99" s="1"/>
  <c r="AA27" i="99"/>
  <c r="Z27" i="99" a="1"/>
  <c r="Z27" i="99" s="1"/>
  <c r="Y27" i="99" a="1"/>
  <c r="Y27" i="99" s="1"/>
  <c r="B33" i="99"/>
  <c r="C32" i="99"/>
  <c r="D32" i="99" s="1" a="1"/>
  <c r="D32" i="99" s="1"/>
  <c r="AB27" i="98"/>
  <c r="AC26" i="98"/>
  <c r="S28" i="98"/>
  <c r="V28" i="98"/>
  <c r="U28" i="98"/>
  <c r="X28" i="98"/>
  <c r="W28" i="98"/>
  <c r="R29" i="98"/>
  <c r="T28" i="98"/>
  <c r="AK28" i="98" s="1" a="1"/>
  <c r="AK28" i="98" s="1"/>
  <c r="AL27" i="98"/>
  <c r="AP17" i="98"/>
  <c r="AO24" i="98" a="1"/>
  <c r="AO24" i="98" s="1"/>
  <c r="AD26" i="98"/>
  <c r="AN26" i="98" s="1"/>
  <c r="AE26" i="98"/>
  <c r="AA25" i="98"/>
  <c r="Z25" i="98" a="1"/>
  <c r="Z25" i="98" s="1"/>
  <c r="AM26" i="98"/>
  <c r="Y26" i="98" s="1" a="1"/>
  <c r="Y26" i="98" s="1"/>
  <c r="C31" i="98"/>
  <c r="D31" i="98" s="1" a="1"/>
  <c r="D31" i="98" s="1"/>
  <c r="B32" i="98"/>
  <c r="AA27" i="97"/>
  <c r="Z27" i="97" a="1"/>
  <c r="Z27" i="97" s="1"/>
  <c r="AB28" i="97"/>
  <c r="AO26" i="97" a="1"/>
  <c r="AO26" i="97" s="1"/>
  <c r="AP19" i="97"/>
  <c r="AL28" i="95"/>
  <c r="AD28" i="95" s="1"/>
  <c r="AL28" i="97"/>
  <c r="W29" i="97"/>
  <c r="R30" i="97"/>
  <c r="V29" i="97"/>
  <c r="U29" i="97"/>
  <c r="S29" i="97"/>
  <c r="T29" i="97" s="1"/>
  <c r="AK29" i="97" s="1" a="1"/>
  <c r="AK29" i="97" s="1"/>
  <c r="X29" i="97"/>
  <c r="C32" i="97"/>
  <c r="D32" i="97" s="1" a="1"/>
  <c r="D32" i="97" s="1"/>
  <c r="B33" i="97"/>
  <c r="AE27" i="97"/>
  <c r="AD27" i="97"/>
  <c r="AN27" i="97" s="1"/>
  <c r="AA26" i="97"/>
  <c r="Z26" i="97" a="1"/>
  <c r="Z26" i="97" s="1"/>
  <c r="AC27" i="97"/>
  <c r="Y27" i="97" a="1"/>
  <c r="Y27" i="97" s="1"/>
  <c r="AB28" i="96"/>
  <c r="C31" i="96"/>
  <c r="D31" i="96" s="1" a="1"/>
  <c r="D31" i="96" s="1"/>
  <c r="B32" i="96"/>
  <c r="AC27" i="96"/>
  <c r="AL28" i="96"/>
  <c r="AM28" i="96" s="1"/>
  <c r="AE27" i="96"/>
  <c r="AD27" i="96"/>
  <c r="AN27" i="96" s="1"/>
  <c r="AM27" i="96"/>
  <c r="Y27" i="96" s="1" a="1"/>
  <c r="Y27" i="96" s="1"/>
  <c r="AO26" i="96" a="1"/>
  <c r="AO26" i="96" s="1"/>
  <c r="AP19" i="96"/>
  <c r="W29" i="96"/>
  <c r="R30" i="96"/>
  <c r="V29" i="96"/>
  <c r="U29" i="96"/>
  <c r="S29" i="96"/>
  <c r="T29" i="96" s="1"/>
  <c r="AK29" i="96" s="1" a="1"/>
  <c r="AK29" i="96" s="1"/>
  <c r="X29" i="96"/>
  <c r="AB28" i="95"/>
  <c r="AE28" i="95"/>
  <c r="AO25" i="95" a="1"/>
  <c r="AO25" i="95" s="1"/>
  <c r="AP18" i="95"/>
  <c r="B31" i="95"/>
  <c r="C30" i="95"/>
  <c r="D30" i="95" s="1" a="1"/>
  <c r="D30" i="95" s="1"/>
  <c r="AC27" i="95"/>
  <c r="AD27" i="95"/>
  <c r="AN27" i="95" s="1"/>
  <c r="AE27" i="95"/>
  <c r="W29" i="95"/>
  <c r="U29" i="95"/>
  <c r="V29" i="95"/>
  <c r="S29" i="95"/>
  <c r="T29" i="95" s="1"/>
  <c r="AK29" i="95" s="1" a="1"/>
  <c r="AK29" i="95" s="1"/>
  <c r="X29" i="95"/>
  <c r="R30" i="95"/>
  <c r="AM27" i="95"/>
  <c r="Y27" i="95" s="1" a="1"/>
  <c r="Y27" i="95" s="1"/>
  <c r="AO25" i="94" a="1"/>
  <c r="AO25" i="94" s="1"/>
  <c r="AP18" i="94"/>
  <c r="AL28" i="94"/>
  <c r="AM28" i="94" s="1"/>
  <c r="Z28" i="94" s="1" a="1"/>
  <c r="Z28" i="94" s="1"/>
  <c r="AB28" i="94"/>
  <c r="AD27" i="94"/>
  <c r="AN27" i="94" s="1"/>
  <c r="AC27" i="94"/>
  <c r="AM27" i="94"/>
  <c r="Y27" i="94" s="1" a="1"/>
  <c r="Y27" i="94" s="1"/>
  <c r="C31" i="94"/>
  <c r="D31" i="94" s="1" a="1"/>
  <c r="D31" i="94" s="1"/>
  <c r="B32" i="94"/>
  <c r="AA26" i="94"/>
  <c r="Z26" i="94" a="1"/>
  <c r="Z26" i="94" s="1"/>
  <c r="W29" i="94"/>
  <c r="R30" i="94"/>
  <c r="V29" i="94"/>
  <c r="U29" i="94"/>
  <c r="S29" i="94"/>
  <c r="T29" i="94" s="1"/>
  <c r="AK29" i="94" s="1" a="1"/>
  <c r="AK29" i="94" s="1"/>
  <c r="X29" i="94"/>
  <c r="AC28" i="92"/>
  <c r="AO25" i="91" a="1"/>
  <c r="AO25" i="91" s="1"/>
  <c r="AP19" i="91" s="1"/>
  <c r="AE28" i="92"/>
  <c r="AN28" i="92"/>
  <c r="AB28" i="93"/>
  <c r="Z27" i="93" a="1"/>
  <c r="Z27" i="93" s="1"/>
  <c r="AA26" i="93"/>
  <c r="Z26" i="93" a="1"/>
  <c r="Z26" i="93" s="1"/>
  <c r="AM28" i="92"/>
  <c r="Y28" i="92" s="1" a="1"/>
  <c r="Y28" i="92" s="1"/>
  <c r="AL28" i="93"/>
  <c r="AE28" i="93" s="1"/>
  <c r="W29" i="93"/>
  <c r="V29" i="93"/>
  <c r="X29" i="93"/>
  <c r="R30" i="93"/>
  <c r="U29" i="93"/>
  <c r="S29" i="93"/>
  <c r="T29" i="93" s="1"/>
  <c r="AK29" i="93" s="1" a="1"/>
  <c r="AK29" i="93" s="1"/>
  <c r="Y27" i="93" a="1"/>
  <c r="Y27" i="93" s="1"/>
  <c r="AC27" i="93"/>
  <c r="AD27" i="93"/>
  <c r="AN27" i="93" s="1"/>
  <c r="AO27" i="93" s="1" a="1"/>
  <c r="AO27" i="93" s="1"/>
  <c r="AO25" i="90" a="1"/>
  <c r="AO25" i="90" s="1"/>
  <c r="AP19" i="90" s="1"/>
  <c r="AP18" i="91"/>
  <c r="C32" i="93"/>
  <c r="D32" i="93" s="1" a="1"/>
  <c r="D32" i="93" s="1"/>
  <c r="B33" i="93"/>
  <c r="AP20" i="93"/>
  <c r="Y25" i="91" a="1"/>
  <c r="Y25" i="91" s="1"/>
  <c r="Z25" i="91" a="1"/>
  <c r="Z25" i="91" s="1"/>
  <c r="AA25" i="91"/>
  <c r="AB29" i="92"/>
  <c r="AE29" i="92"/>
  <c r="R31" i="92"/>
  <c r="S30" i="92"/>
  <c r="T30" i="92" s="1"/>
  <c r="AK30" i="92" s="1" a="1"/>
  <c r="AK30" i="92" s="1"/>
  <c r="W30" i="92"/>
  <c r="U30" i="92"/>
  <c r="V30" i="92"/>
  <c r="AE30" i="92"/>
  <c r="Z27" i="92" a="1"/>
  <c r="Z27" i="92" s="1"/>
  <c r="AA27" i="92"/>
  <c r="X30" i="92"/>
  <c r="C30" i="92"/>
  <c r="D30" i="92" s="1" a="1"/>
  <c r="D30" i="92" s="1"/>
  <c r="B31" i="92"/>
  <c r="AL29" i="92"/>
  <c r="AO27" i="92" a="1"/>
  <c r="AO27" i="92" s="1"/>
  <c r="AP20" i="92"/>
  <c r="W28" i="91"/>
  <c r="R29" i="91"/>
  <c r="S28" i="91"/>
  <c r="T28" i="91" s="1"/>
  <c r="AK28" i="91" s="1" a="1"/>
  <c r="AK28" i="91" s="1"/>
  <c r="AB28" i="91" s="1"/>
  <c r="V28" i="91"/>
  <c r="X28" i="91"/>
  <c r="U28" i="91"/>
  <c r="AL27" i="91"/>
  <c r="AM27" i="91" s="1"/>
  <c r="B31" i="91"/>
  <c r="C30" i="91"/>
  <c r="D30" i="91" s="1" a="1"/>
  <c r="D30" i="91" s="1"/>
  <c r="AB27" i="91"/>
  <c r="AM26" i="91"/>
  <c r="Y26" i="91" s="1" a="1"/>
  <c r="Y26" i="91" s="1"/>
  <c r="AC26" i="91"/>
  <c r="AD26" i="91"/>
  <c r="AN26" i="91" s="1"/>
  <c r="AB27" i="90"/>
  <c r="AE27" i="90"/>
  <c r="U28" i="90"/>
  <c r="S28" i="90"/>
  <c r="T28" i="90" s="1"/>
  <c r="AK28" i="90" s="1" a="1"/>
  <c r="AK28" i="90" s="1"/>
  <c r="AB28" i="90" s="1"/>
  <c r="W28" i="90"/>
  <c r="X28" i="90"/>
  <c r="R29" i="90"/>
  <c r="V28" i="90"/>
  <c r="AL27" i="90"/>
  <c r="AM26" i="90"/>
  <c r="Y26" i="90" s="1" a="1"/>
  <c r="Y26" i="90" s="1"/>
  <c r="AC26" i="90"/>
  <c r="AE26" i="90"/>
  <c r="AD26" i="90"/>
  <c r="AN26" i="90" s="1"/>
  <c r="AE28" i="88"/>
  <c r="AM27" i="87"/>
  <c r="Y27" i="87" s="1" a="1"/>
  <c r="Y27" i="87" s="1"/>
  <c r="AC28" i="88"/>
  <c r="AM28" i="88"/>
  <c r="Z28" i="88" s="1" a="1"/>
  <c r="Z28" i="88" s="1"/>
  <c r="AC27" i="87"/>
  <c r="B34" i="90"/>
  <c r="C33" i="90"/>
  <c r="D33" i="90" s="1" a="1"/>
  <c r="D33" i="90" s="1"/>
  <c r="AE28" i="90"/>
  <c r="B31" i="89"/>
  <c r="C30" i="89"/>
  <c r="D30" i="89" s="1" a="1"/>
  <c r="D30" i="89" s="1"/>
  <c r="AN27" i="87"/>
  <c r="AL28" i="89"/>
  <c r="AM28" i="89" s="1"/>
  <c r="AB28" i="89"/>
  <c r="AE28" i="89"/>
  <c r="AC27" i="89"/>
  <c r="AA26" i="89"/>
  <c r="Z26" i="89" a="1"/>
  <c r="Z26" i="89" s="1"/>
  <c r="AO25" i="89" a="1"/>
  <c r="AO25" i="89" s="1"/>
  <c r="AP18" i="89"/>
  <c r="AE27" i="89"/>
  <c r="AD27" i="89"/>
  <c r="AN27" i="89" s="1"/>
  <c r="AM27" i="89"/>
  <c r="Y27" i="89" s="1" a="1"/>
  <c r="Y27" i="89" s="1"/>
  <c r="W29" i="89"/>
  <c r="U29" i="89"/>
  <c r="R30" i="89"/>
  <c r="V29" i="89"/>
  <c r="X29" i="89"/>
  <c r="S29" i="89"/>
  <c r="T29" i="89" s="1"/>
  <c r="AK29" i="89" s="1" a="1"/>
  <c r="AK29" i="89" s="1"/>
  <c r="Y26" i="89" a="1"/>
  <c r="Y26" i="89" s="1"/>
  <c r="C31" i="88"/>
  <c r="D31" i="88" s="1" a="1"/>
  <c r="D31" i="88" s="1"/>
  <c r="B32" i="88"/>
  <c r="AB29" i="88"/>
  <c r="AO26" i="88" a="1"/>
  <c r="AO26" i="88" s="1"/>
  <c r="AP19" i="88"/>
  <c r="S30" i="88"/>
  <c r="X30" i="88"/>
  <c r="W30" i="88"/>
  <c r="V30" i="88"/>
  <c r="T30" i="88"/>
  <c r="AK30" i="88" s="1" a="1"/>
  <c r="AK30" i="88" s="1"/>
  <c r="U30" i="88"/>
  <c r="R31" i="88"/>
  <c r="AN28" i="88"/>
  <c r="AL29" i="88"/>
  <c r="C31" i="87"/>
  <c r="D31" i="87" s="1" a="1"/>
  <c r="D31" i="87" s="1"/>
  <c r="B32" i="87"/>
  <c r="AB28" i="87"/>
  <c r="AO26" i="87" a="1"/>
  <c r="AO26" i="87" s="1"/>
  <c r="AP19" i="87"/>
  <c r="W29" i="87"/>
  <c r="R30" i="87"/>
  <c r="V29" i="87"/>
  <c r="U29" i="87"/>
  <c r="S29" i="87"/>
  <c r="T29" i="87" s="1"/>
  <c r="AK29" i="87" s="1" a="1"/>
  <c r="AK29" i="87" s="1"/>
  <c r="X29" i="87"/>
  <c r="AL28" i="87"/>
  <c r="AM28" i="87" s="1"/>
  <c r="AO24" i="85" a="1"/>
  <c r="AO24" i="85" s="1"/>
  <c r="AP18" i="85" s="1"/>
  <c r="AA24" i="85"/>
  <c r="Z24" i="85" a="1"/>
  <c r="Z24" i="85" s="1"/>
  <c r="Y24" i="85" a="1"/>
  <c r="Y24" i="85" s="1"/>
  <c r="AP17" i="85"/>
  <c r="AB26" i="85"/>
  <c r="B30" i="85"/>
  <c r="C29" i="85"/>
  <c r="D29" i="85" s="1" a="1"/>
  <c r="D29" i="85" s="1"/>
  <c r="AL26" i="85"/>
  <c r="AD26" i="85" s="1"/>
  <c r="AD25" i="85"/>
  <c r="AN25" i="85" s="1"/>
  <c r="AC25" i="85"/>
  <c r="W27" i="85"/>
  <c r="U27" i="85"/>
  <c r="X27" i="85"/>
  <c r="V27" i="85"/>
  <c r="S27" i="85"/>
  <c r="T27" i="85" s="1"/>
  <c r="AK27" i="85" s="1" a="1"/>
  <c r="AK27" i="85" s="1"/>
  <c r="AB27" i="85" s="1"/>
  <c r="R28" i="85"/>
  <c r="AM25" i="85"/>
  <c r="AL28" i="98" l="1"/>
  <c r="AM28" i="95"/>
  <c r="AA28" i="95" s="1"/>
  <c r="AB30" i="99"/>
  <c r="Z28" i="99" a="1"/>
  <c r="Z28" i="99" s="1"/>
  <c r="AA28" i="99"/>
  <c r="X31" i="99"/>
  <c r="W31" i="99"/>
  <c r="V31" i="99"/>
  <c r="U31" i="99"/>
  <c r="S31" i="99"/>
  <c r="T31" i="99" s="1"/>
  <c r="AK31" i="99" s="1" a="1"/>
  <c r="AK31" i="99" s="1"/>
  <c r="R32" i="99"/>
  <c r="AL30" i="99"/>
  <c r="AE30" i="99" s="1"/>
  <c r="AO27" i="99" a="1"/>
  <c r="AO27" i="99" s="1"/>
  <c r="AP20" i="99"/>
  <c r="AD29" i="99"/>
  <c r="AN29" i="99" s="1"/>
  <c r="C33" i="99"/>
  <c r="D33" i="99" s="1" a="1"/>
  <c r="D33" i="99" s="1"/>
  <c r="B34" i="99"/>
  <c r="AC29" i="99"/>
  <c r="AM29" i="99"/>
  <c r="AM28" i="98"/>
  <c r="Y28" i="98" s="1" a="1"/>
  <c r="Y28" i="98" s="1"/>
  <c r="AB28" i="98"/>
  <c r="AE28" i="98"/>
  <c r="AD28" i="98"/>
  <c r="AO25" i="98" a="1"/>
  <c r="AO25" i="98" s="1"/>
  <c r="AP18" i="98"/>
  <c r="AC27" i="98"/>
  <c r="W29" i="98"/>
  <c r="R30" i="98"/>
  <c r="V29" i="98"/>
  <c r="U29" i="98"/>
  <c r="S29" i="98"/>
  <c r="T29" i="98" s="1"/>
  <c r="AK29" i="98" s="1" a="1"/>
  <c r="AK29" i="98" s="1"/>
  <c r="X29" i="98"/>
  <c r="AC28" i="98"/>
  <c r="AE27" i="98"/>
  <c r="AD27" i="98"/>
  <c r="AN27" i="98" s="1"/>
  <c r="C32" i="98"/>
  <c r="D32" i="98" s="1" a="1"/>
  <c r="D32" i="98" s="1"/>
  <c r="B33" i="98"/>
  <c r="AM27" i="98"/>
  <c r="Y27" i="98" s="1" a="1"/>
  <c r="Y27" i="98" s="1"/>
  <c r="Z26" i="98" a="1"/>
  <c r="Z26" i="98" s="1"/>
  <c r="AA26" i="98"/>
  <c r="AB29" i="97"/>
  <c r="S30" i="97"/>
  <c r="W30" i="97"/>
  <c r="V30" i="97"/>
  <c r="R31" i="97"/>
  <c r="X30" i="97"/>
  <c r="U30" i="97"/>
  <c r="T30" i="97"/>
  <c r="AK30" i="97" s="1" a="1"/>
  <c r="AK30" i="97" s="1"/>
  <c r="AL29" i="97"/>
  <c r="AC28" i="97"/>
  <c r="AP20" i="97"/>
  <c r="AO27" i="97" a="1"/>
  <c r="AO27" i="97" s="1"/>
  <c r="AE28" i="97"/>
  <c r="B34" i="97"/>
  <c r="C33" i="97"/>
  <c r="D33" i="97" s="1" a="1"/>
  <c r="D33" i="97" s="1"/>
  <c r="AD28" i="97"/>
  <c r="AN28" i="97" s="1"/>
  <c r="AM28" i="97"/>
  <c r="Y28" i="97" s="1" a="1"/>
  <c r="Y28" i="97" s="1"/>
  <c r="AC28" i="95"/>
  <c r="Y28" i="95" a="1"/>
  <c r="Y28" i="95" s="1"/>
  <c r="Z28" i="95" a="1"/>
  <c r="Z28" i="95" s="1"/>
  <c r="AB29" i="96"/>
  <c r="Z28" i="96" a="1"/>
  <c r="Z28" i="96" s="1"/>
  <c r="AA28" i="96"/>
  <c r="AO27" i="96" a="1"/>
  <c r="AO27" i="96" s="1"/>
  <c r="AP20" i="96"/>
  <c r="AD28" i="96"/>
  <c r="AN28" i="96" s="1"/>
  <c r="AE28" i="96"/>
  <c r="C32" i="96"/>
  <c r="D32" i="96" s="1" a="1"/>
  <c r="D32" i="96" s="1"/>
  <c r="B33" i="96"/>
  <c r="AL29" i="96"/>
  <c r="AD29" i="96" s="1"/>
  <c r="AA27" i="96"/>
  <c r="Z27" i="96" a="1"/>
  <c r="Z27" i="96" s="1"/>
  <c r="S30" i="96"/>
  <c r="T30" i="96" s="1"/>
  <c r="AK30" i="96" s="1" a="1"/>
  <c r="AK30" i="96" s="1"/>
  <c r="X30" i="96"/>
  <c r="V30" i="96"/>
  <c r="U30" i="96"/>
  <c r="R31" i="96"/>
  <c r="W30" i="96"/>
  <c r="Y28" i="96" a="1"/>
  <c r="Y28" i="96" s="1"/>
  <c r="AC28" i="96"/>
  <c r="AB29" i="95"/>
  <c r="C31" i="95"/>
  <c r="D31" i="95" s="1" a="1"/>
  <c r="D31" i="95" s="1"/>
  <c r="B32" i="95"/>
  <c r="AO26" i="95" a="1"/>
  <c r="AO26" i="95" s="1"/>
  <c r="AP19" i="95"/>
  <c r="AN28" i="95"/>
  <c r="AA27" i="95"/>
  <c r="Z27" i="95" a="1"/>
  <c r="Z27" i="95" s="1"/>
  <c r="S30" i="95"/>
  <c r="R31" i="95"/>
  <c r="U30" i="95"/>
  <c r="X30" i="95"/>
  <c r="W30" i="95"/>
  <c r="T30" i="95"/>
  <c r="AK30" i="95" s="1" a="1"/>
  <c r="AK30" i="95" s="1"/>
  <c r="V30" i="95"/>
  <c r="AL29" i="95"/>
  <c r="AO26" i="91" a="1"/>
  <c r="AO26" i="91" s="1"/>
  <c r="AP20" i="91" s="1"/>
  <c r="AB29" i="94"/>
  <c r="B33" i="94"/>
  <c r="C32" i="94"/>
  <c r="D32" i="94" s="1" a="1"/>
  <c r="D32" i="94" s="1"/>
  <c r="AA28" i="94"/>
  <c r="AL29" i="94"/>
  <c r="AD29" i="94" s="1"/>
  <c r="Y28" i="94" a="1"/>
  <c r="Y28" i="94" s="1"/>
  <c r="AC28" i="94"/>
  <c r="S30" i="94"/>
  <c r="V30" i="94"/>
  <c r="X30" i="94"/>
  <c r="W30" i="94"/>
  <c r="U30" i="94"/>
  <c r="T30" i="94"/>
  <c r="AK30" i="94" s="1" a="1"/>
  <c r="AK30" i="94" s="1"/>
  <c r="R31" i="94"/>
  <c r="AE28" i="94"/>
  <c r="AA27" i="94"/>
  <c r="Z27" i="94" a="1"/>
  <c r="Z27" i="94" s="1"/>
  <c r="AP19" i="94"/>
  <c r="AO26" i="94" a="1"/>
  <c r="AO26" i="94" s="1"/>
  <c r="AD28" i="94"/>
  <c r="AN28" i="94" s="1"/>
  <c r="AB29" i="93"/>
  <c r="AO26" i="90" a="1"/>
  <c r="AO26" i="90" s="1"/>
  <c r="AP20" i="90" s="1"/>
  <c r="V30" i="93"/>
  <c r="U30" i="93"/>
  <c r="S30" i="93"/>
  <c r="T30" i="93" s="1"/>
  <c r="AK30" i="93" s="1" a="1"/>
  <c r="AK30" i="93" s="1"/>
  <c r="W30" i="93"/>
  <c r="X30" i="93"/>
  <c r="R31" i="93"/>
  <c r="AL29" i="93"/>
  <c r="AC29" i="93" s="1"/>
  <c r="AM28" i="93"/>
  <c r="Z28" i="92" a="1"/>
  <c r="Z28" i="92" s="1"/>
  <c r="AA28" i="92"/>
  <c r="AD28" i="93"/>
  <c r="AN28" i="93" s="1"/>
  <c r="AO28" i="93" s="1" a="1"/>
  <c r="AO28" i="93" s="1"/>
  <c r="AC28" i="93"/>
  <c r="B34" i="93"/>
  <c r="C33" i="93"/>
  <c r="D33" i="93" s="1" a="1"/>
  <c r="D33" i="93" s="1"/>
  <c r="AP21" i="93"/>
  <c r="AA27" i="91"/>
  <c r="Z27" i="91" a="1"/>
  <c r="Z27" i="91" s="1"/>
  <c r="AL30" i="92"/>
  <c r="AC30" i="92" s="1"/>
  <c r="W31" i="92"/>
  <c r="R32" i="92"/>
  <c r="X31" i="92"/>
  <c r="S31" i="92"/>
  <c r="T31" i="92" s="1"/>
  <c r="AK31" i="92" s="1" a="1"/>
  <c r="AK31" i="92" s="1"/>
  <c r="V31" i="92"/>
  <c r="U31" i="92"/>
  <c r="C31" i="92"/>
  <c r="D31" i="92" s="1" a="1"/>
  <c r="D31" i="92" s="1"/>
  <c r="B32" i="92"/>
  <c r="AB30" i="92"/>
  <c r="AD29" i="92"/>
  <c r="AN29" i="92" s="1"/>
  <c r="AC29" i="92"/>
  <c r="AM29" i="92"/>
  <c r="AP21" i="92"/>
  <c r="AO28" i="92" a="1"/>
  <c r="AO28" i="92" s="1"/>
  <c r="AC27" i="91"/>
  <c r="Y27" i="91" a="1"/>
  <c r="Y27" i="91" s="1"/>
  <c r="AE27" i="91"/>
  <c r="AD27" i="91"/>
  <c r="AN27" i="91" s="1"/>
  <c r="AA26" i="91"/>
  <c r="Z26" i="91" a="1"/>
  <c r="Z26" i="91" s="1"/>
  <c r="S29" i="91"/>
  <c r="T29" i="91" s="1"/>
  <c r="AK29" i="91" s="1" a="1"/>
  <c r="AK29" i="91" s="1"/>
  <c r="AB29" i="91" s="1"/>
  <c r="U29" i="91"/>
  <c r="W29" i="91"/>
  <c r="R30" i="91"/>
  <c r="V29" i="91"/>
  <c r="X29" i="91"/>
  <c r="C31" i="91"/>
  <c r="D31" i="91" s="1" a="1"/>
  <c r="D31" i="91" s="1"/>
  <c r="B32" i="91"/>
  <c r="AL28" i="91"/>
  <c r="AD28" i="89"/>
  <c r="AN28" i="89" s="1"/>
  <c r="AM27" i="90"/>
  <c r="Y27" i="90" s="1" a="1"/>
  <c r="Y27" i="90" s="1"/>
  <c r="AC27" i="90"/>
  <c r="AL28" i="90"/>
  <c r="Y28" i="88" a="1"/>
  <c r="Y28" i="88" s="1"/>
  <c r="AD27" i="90"/>
  <c r="AN27" i="90" s="1"/>
  <c r="U29" i="90"/>
  <c r="S29" i="90"/>
  <c r="T29" i="90" s="1"/>
  <c r="AK29" i="90" s="1" a="1"/>
  <c r="AK29" i="90" s="1"/>
  <c r="AB29" i="90" s="1"/>
  <c r="X29" i="90"/>
  <c r="R30" i="90"/>
  <c r="V29" i="90"/>
  <c r="W29" i="90"/>
  <c r="AA28" i="88"/>
  <c r="Z26" i="90" a="1"/>
  <c r="Z26" i="90" s="1"/>
  <c r="AA26" i="90"/>
  <c r="AC28" i="89"/>
  <c r="AA27" i="87"/>
  <c r="Z27" i="87" a="1"/>
  <c r="Z27" i="87" s="1"/>
  <c r="B35" i="90"/>
  <c r="C34" i="90"/>
  <c r="D34" i="90" s="1" a="1"/>
  <c r="D34" i="90" s="1"/>
  <c r="Z28" i="89" a="1"/>
  <c r="Z28" i="89" s="1"/>
  <c r="Y28" i="89" a="1"/>
  <c r="Y28" i="89" s="1"/>
  <c r="AA28" i="89"/>
  <c r="C31" i="89"/>
  <c r="D31" i="89" s="1" a="1"/>
  <c r="D31" i="89" s="1"/>
  <c r="B32" i="89"/>
  <c r="AB29" i="89"/>
  <c r="AO26" i="89" a="1"/>
  <c r="AO26" i="89" s="1"/>
  <c r="AP19" i="89"/>
  <c r="S30" i="89"/>
  <c r="X30" i="89"/>
  <c r="V30" i="89"/>
  <c r="U30" i="89"/>
  <c r="T30" i="89"/>
  <c r="AK30" i="89" s="1" a="1"/>
  <c r="AK30" i="89" s="1"/>
  <c r="W30" i="89"/>
  <c r="R31" i="89"/>
  <c r="AL29" i="89"/>
  <c r="AA27" i="89"/>
  <c r="Z27" i="89" a="1"/>
  <c r="Z27" i="89" s="1"/>
  <c r="C32" i="88"/>
  <c r="D32" i="88" s="1" a="1"/>
  <c r="D32" i="88" s="1"/>
  <c r="B33" i="88"/>
  <c r="AB30" i="88"/>
  <c r="AE30" i="88"/>
  <c r="AC29" i="88"/>
  <c r="AE29" i="88"/>
  <c r="R32" i="88"/>
  <c r="W31" i="88"/>
  <c r="V31" i="88"/>
  <c r="U31" i="88"/>
  <c r="S31" i="88"/>
  <c r="T31" i="88" s="1"/>
  <c r="AK31" i="88" s="1" a="1"/>
  <c r="AK31" i="88" s="1"/>
  <c r="X31" i="88"/>
  <c r="AD29" i="88"/>
  <c r="AN29" i="88" s="1"/>
  <c r="AM29" i="88"/>
  <c r="AL30" i="88"/>
  <c r="AO27" i="88" a="1"/>
  <c r="AO27" i="88" s="1"/>
  <c r="AP20" i="88"/>
  <c r="B33" i="87"/>
  <c r="C32" i="87"/>
  <c r="D32" i="87" s="1" a="1"/>
  <c r="D32" i="87" s="1"/>
  <c r="Z28" i="87" a="1"/>
  <c r="Z28" i="87" s="1"/>
  <c r="AA28" i="87"/>
  <c r="AB29" i="87"/>
  <c r="AP20" i="87"/>
  <c r="AO27" i="87" a="1"/>
  <c r="AO27" i="87" s="1"/>
  <c r="AE28" i="87"/>
  <c r="AL29" i="87"/>
  <c r="AD29" i="87" s="1"/>
  <c r="Y28" i="87" a="1"/>
  <c r="Y28" i="87" s="1"/>
  <c r="AC28" i="87"/>
  <c r="S30" i="87"/>
  <c r="T30" i="87" s="1"/>
  <c r="AK30" i="87" s="1" a="1"/>
  <c r="AK30" i="87" s="1"/>
  <c r="W30" i="87"/>
  <c r="X30" i="87"/>
  <c r="V30" i="87"/>
  <c r="U30" i="87"/>
  <c r="R31" i="87"/>
  <c r="AD28" i="87"/>
  <c r="AN28" i="87" s="1"/>
  <c r="AO25" i="85" a="1"/>
  <c r="AO25" i="85" s="1"/>
  <c r="AP19" i="85" s="1"/>
  <c r="AN26" i="85"/>
  <c r="V28" i="85"/>
  <c r="X28" i="85"/>
  <c r="W28" i="85"/>
  <c r="U28" i="85"/>
  <c r="S28" i="85"/>
  <c r="T28" i="85" s="1"/>
  <c r="AK28" i="85" s="1" a="1"/>
  <c r="AK28" i="85" s="1"/>
  <c r="AB28" i="85" s="1"/>
  <c r="R29" i="85"/>
  <c r="AL27" i="85"/>
  <c r="AM27" i="85" s="1"/>
  <c r="Z27" i="85" s="1" a="1"/>
  <c r="Z27" i="85" s="1"/>
  <c r="B31" i="85"/>
  <c r="C30" i="85"/>
  <c r="D30" i="85" s="1" a="1"/>
  <c r="D30" i="85" s="1"/>
  <c r="AE26" i="85"/>
  <c r="Y25" i="85" a="1"/>
  <c r="Y25" i="85" s="1"/>
  <c r="Z25" i="85" a="1"/>
  <c r="Z25" i="85" s="1"/>
  <c r="AA25" i="85"/>
  <c r="AM26" i="85"/>
  <c r="Y26" i="85" s="1" a="1"/>
  <c r="Y26" i="85" s="1"/>
  <c r="AC26" i="85"/>
  <c r="AA28" i="98" l="1"/>
  <c r="Z28" i="98" a="1"/>
  <c r="Z28" i="98" s="1"/>
  <c r="AN29" i="96"/>
  <c r="AB31" i="99"/>
  <c r="C34" i="99"/>
  <c r="D34" i="99" s="1" a="1"/>
  <c r="D34" i="99" s="1"/>
  <c r="B35" i="99"/>
  <c r="AC30" i="99"/>
  <c r="W32" i="99"/>
  <c r="X32" i="99"/>
  <c r="R33" i="99"/>
  <c r="V32" i="99"/>
  <c r="U32" i="99"/>
  <c r="S32" i="99"/>
  <c r="T32" i="99" s="1"/>
  <c r="AK32" i="99" s="1" a="1"/>
  <c r="AK32" i="99" s="1"/>
  <c r="AD30" i="99"/>
  <c r="AN30" i="99" s="1"/>
  <c r="AA29" i="99"/>
  <c r="Z29" i="99" a="1"/>
  <c r="Z29" i="99" s="1"/>
  <c r="AL31" i="99"/>
  <c r="AE31" i="99" s="1"/>
  <c r="AO28" i="99" a="1"/>
  <c r="AO28" i="99" s="1"/>
  <c r="AP21" i="99"/>
  <c r="Y29" i="99" a="1"/>
  <c r="Y29" i="99" s="1"/>
  <c r="AM30" i="99"/>
  <c r="Y30" i="99" s="1" a="1"/>
  <c r="Y30" i="99" s="1"/>
  <c r="AB29" i="98"/>
  <c r="S30" i="98"/>
  <c r="T30" i="98" s="1"/>
  <c r="AK30" i="98" s="1" a="1"/>
  <c r="AK30" i="98" s="1"/>
  <c r="W30" i="98"/>
  <c r="X30" i="98"/>
  <c r="U30" i="98"/>
  <c r="R31" i="98"/>
  <c r="V30" i="98"/>
  <c r="AL29" i="98"/>
  <c r="AO26" i="98" a="1"/>
  <c r="AO26" i="98" s="1"/>
  <c r="AP19" i="98"/>
  <c r="AN28" i="98"/>
  <c r="AA27" i="98"/>
  <c r="Z27" i="98" a="1"/>
  <c r="Z27" i="98" s="1"/>
  <c r="B34" i="98"/>
  <c r="C33" i="98"/>
  <c r="D33" i="98" s="1" a="1"/>
  <c r="D33" i="98" s="1"/>
  <c r="AB30" i="97"/>
  <c r="AE30" i="97"/>
  <c r="B35" i="97"/>
  <c r="C34" i="97"/>
  <c r="D34" i="97" s="1" a="1"/>
  <c r="D34" i="97" s="1"/>
  <c r="AC29" i="97"/>
  <c r="U31" i="97"/>
  <c r="S31" i="97"/>
  <c r="T31" i="97" s="1"/>
  <c r="AK31" i="97" s="1" a="1"/>
  <c r="AK31" i="97" s="1"/>
  <c r="R32" i="97"/>
  <c r="X31" i="97"/>
  <c r="W31" i="97"/>
  <c r="V31" i="97"/>
  <c r="AL30" i="97"/>
  <c r="AD30" i="97" s="1"/>
  <c r="AO28" i="97" a="1"/>
  <c r="AO28" i="97" s="1"/>
  <c r="AP21" i="97"/>
  <c r="AD29" i="97"/>
  <c r="AN29" i="97" s="1"/>
  <c r="AE29" i="97"/>
  <c r="AM29" i="97"/>
  <c r="Y29" i="97" s="1" a="1"/>
  <c r="Y29" i="97" s="1"/>
  <c r="Z28" i="97" a="1"/>
  <c r="Z28" i="97" s="1"/>
  <c r="AA28" i="97"/>
  <c r="AB30" i="96"/>
  <c r="B34" i="96"/>
  <c r="C33" i="96"/>
  <c r="D33" i="96" s="1" a="1"/>
  <c r="D33" i="96" s="1"/>
  <c r="AE29" i="96"/>
  <c r="AO28" i="96" a="1"/>
  <c r="AO28" i="96" s="1"/>
  <c r="AP21" i="96"/>
  <c r="AC29" i="96"/>
  <c r="AL30" i="96"/>
  <c r="AE30" i="96" s="1"/>
  <c r="W31" i="96"/>
  <c r="U31" i="96"/>
  <c r="V31" i="96"/>
  <c r="R32" i="96"/>
  <c r="S31" i="96"/>
  <c r="T31" i="96" s="1"/>
  <c r="AK31" i="96" s="1" a="1"/>
  <c r="AK31" i="96" s="1"/>
  <c r="X31" i="96"/>
  <c r="AM29" i="96"/>
  <c r="Y29" i="96" s="1" a="1"/>
  <c r="Y29" i="96" s="1"/>
  <c r="AL30" i="95"/>
  <c r="AM30" i="95" s="1"/>
  <c r="AO27" i="91" a="1"/>
  <c r="AO27" i="91" s="1"/>
  <c r="AP21" i="91" s="1"/>
  <c r="AB30" i="95"/>
  <c r="AC29" i="95"/>
  <c r="AP20" i="95"/>
  <c r="AO27" i="95" a="1"/>
  <c r="AO27" i="95" s="1"/>
  <c r="C32" i="95"/>
  <c r="D32" i="95" s="1" a="1"/>
  <c r="D32" i="95" s="1"/>
  <c r="B33" i="95"/>
  <c r="AD29" i="95"/>
  <c r="AN29" i="95" s="1"/>
  <c r="W31" i="95"/>
  <c r="V31" i="95"/>
  <c r="U31" i="95"/>
  <c r="R32" i="95"/>
  <c r="S31" i="95"/>
  <c r="T31" i="95" s="1"/>
  <c r="AK31" i="95" s="1" a="1"/>
  <c r="AK31" i="95" s="1"/>
  <c r="X31" i="95"/>
  <c r="AE29" i="95"/>
  <c r="AM29" i="95"/>
  <c r="Y29" i="95" s="1" a="1"/>
  <c r="Y29" i="95" s="1"/>
  <c r="AN29" i="94"/>
  <c r="AL30" i="93"/>
  <c r="AC30" i="93" s="1"/>
  <c r="AB30" i="94"/>
  <c r="S31" i="94"/>
  <c r="T31" i="94" s="1"/>
  <c r="AK31" i="94" s="1" a="1"/>
  <c r="AK31" i="94" s="1"/>
  <c r="W31" i="94"/>
  <c r="V31" i="94"/>
  <c r="U31" i="94"/>
  <c r="X31" i="94"/>
  <c r="R32" i="94"/>
  <c r="C33" i="94"/>
  <c r="D33" i="94" s="1" a="1"/>
  <c r="D33" i="94" s="1"/>
  <c r="B34" i="94"/>
  <c r="AE29" i="94"/>
  <c r="AL30" i="94"/>
  <c r="AE30" i="94" s="1"/>
  <c r="AP20" i="94"/>
  <c r="AO27" i="94" a="1"/>
  <c r="AO27" i="94" s="1"/>
  <c r="AC29" i="94"/>
  <c r="AM29" i="94"/>
  <c r="Y29" i="94" s="1" a="1"/>
  <c r="Y29" i="94" s="1"/>
  <c r="Z28" i="93" a="1"/>
  <c r="Z28" i="93" s="1"/>
  <c r="Y28" i="93" a="1"/>
  <c r="Y28" i="93" s="1"/>
  <c r="AA28" i="93"/>
  <c r="W31" i="93"/>
  <c r="V31" i="93"/>
  <c r="U31" i="93"/>
  <c r="S31" i="93"/>
  <c r="T31" i="93" s="1"/>
  <c r="AK31" i="93" s="1" a="1"/>
  <c r="AK31" i="93" s="1"/>
  <c r="R32" i="93"/>
  <c r="X31" i="93"/>
  <c r="AO27" i="90" a="1"/>
  <c r="AO27" i="90" s="1"/>
  <c r="AP21" i="90" s="1"/>
  <c r="AM29" i="93"/>
  <c r="AB30" i="93"/>
  <c r="AE29" i="93"/>
  <c r="AD29" i="93"/>
  <c r="AN29" i="93" s="1"/>
  <c r="AO29" i="93" s="1" a="1"/>
  <c r="AO29" i="93" s="1"/>
  <c r="AD30" i="92"/>
  <c r="AN30" i="92" s="1"/>
  <c r="AM30" i="92"/>
  <c r="AP22" i="93"/>
  <c r="B35" i="93"/>
  <c r="C34" i="93"/>
  <c r="D34" i="93" s="1" a="1"/>
  <c r="D34" i="93" s="1"/>
  <c r="X32" i="92"/>
  <c r="B33" i="92"/>
  <c r="C32" i="92"/>
  <c r="D32" i="92" s="1" a="1"/>
  <c r="D32" i="92" s="1"/>
  <c r="AB31" i="92"/>
  <c r="R33" i="92"/>
  <c r="U32" i="92"/>
  <c r="S32" i="92"/>
  <c r="T32" i="92" s="1"/>
  <c r="AK32" i="92" s="1" a="1"/>
  <c r="AK32" i="92" s="1"/>
  <c r="W32" i="92"/>
  <c r="V32" i="92"/>
  <c r="Y29" i="92" a="1"/>
  <c r="Y29" i="92" s="1"/>
  <c r="Z29" i="92" a="1"/>
  <c r="Z29" i="92" s="1"/>
  <c r="AA29" i="92"/>
  <c r="AL31" i="92"/>
  <c r="AC31" i="92" s="1"/>
  <c r="AP22" i="92"/>
  <c r="AO29" i="92" a="1"/>
  <c r="AO29" i="92" s="1"/>
  <c r="X30" i="91"/>
  <c r="V30" i="91"/>
  <c r="W30" i="91"/>
  <c r="R31" i="91"/>
  <c r="U30" i="91"/>
  <c r="S30" i="91"/>
  <c r="T30" i="91" s="1"/>
  <c r="AK30" i="91" s="1" a="1"/>
  <c r="AK30" i="91" s="1"/>
  <c r="B33" i="91"/>
  <c r="C32" i="91"/>
  <c r="D32" i="91" s="1" a="1"/>
  <c r="D32" i="91" s="1"/>
  <c r="AL29" i="91"/>
  <c r="AM29" i="91" s="1"/>
  <c r="Z29" i="91" s="1" a="1"/>
  <c r="Z29" i="91" s="1"/>
  <c r="AM28" i="91"/>
  <c r="Y28" i="91" s="1" a="1"/>
  <c r="Y28" i="91" s="1"/>
  <c r="AD28" i="91"/>
  <c r="AN28" i="91" s="1"/>
  <c r="AC28" i="91"/>
  <c r="AE28" i="91"/>
  <c r="AL29" i="90"/>
  <c r="AE29" i="90" s="1"/>
  <c r="AC28" i="90"/>
  <c r="AD28" i="90"/>
  <c r="AN28" i="90" s="1"/>
  <c r="AM28" i="90"/>
  <c r="X30" i="90"/>
  <c r="U30" i="90"/>
  <c r="W30" i="90"/>
  <c r="S30" i="90"/>
  <c r="T30" i="90" s="1"/>
  <c r="AK30" i="90" s="1" a="1"/>
  <c r="AK30" i="90" s="1"/>
  <c r="R31" i="90"/>
  <c r="V30" i="90"/>
  <c r="Z27" i="90" a="1"/>
  <c r="Z27" i="90" s="1"/>
  <c r="AA27" i="90"/>
  <c r="AL30" i="89"/>
  <c r="AE30" i="89" s="1"/>
  <c r="C35" i="90"/>
  <c r="D35" i="90" s="1" a="1"/>
  <c r="D35" i="90" s="1"/>
  <c r="B36" i="90"/>
  <c r="B33" i="89"/>
  <c r="C32" i="89"/>
  <c r="D32" i="89" s="1" a="1"/>
  <c r="D32" i="89" s="1"/>
  <c r="AC29" i="89"/>
  <c r="W31" i="89"/>
  <c r="V31" i="89"/>
  <c r="X31" i="89"/>
  <c r="U31" i="89"/>
  <c r="S31" i="89"/>
  <c r="T31" i="89" s="1"/>
  <c r="AK31" i="89" s="1" a="1"/>
  <c r="AK31" i="89" s="1"/>
  <c r="R32" i="89"/>
  <c r="AE29" i="89"/>
  <c r="AO27" i="89" a="1"/>
  <c r="AO27" i="89" s="1"/>
  <c r="AP20" i="89"/>
  <c r="AB30" i="89"/>
  <c r="AD29" i="89"/>
  <c r="AN29" i="89" s="1"/>
  <c r="AM29" i="89"/>
  <c r="Y29" i="89" s="1" a="1"/>
  <c r="Y29" i="89" s="1"/>
  <c r="C33" i="88"/>
  <c r="D33" i="88" s="1" a="1"/>
  <c r="D33" i="88" s="1"/>
  <c r="B34" i="88"/>
  <c r="AB31" i="88"/>
  <c r="AE31" i="88"/>
  <c r="AC30" i="88"/>
  <c r="U32" i="88"/>
  <c r="S32" i="88"/>
  <c r="T32" i="88" s="1"/>
  <c r="AK32" i="88" s="1" a="1"/>
  <c r="AK32" i="88" s="1"/>
  <c r="R33" i="88"/>
  <c r="X32" i="88"/>
  <c r="V32" i="88"/>
  <c r="W32" i="88"/>
  <c r="AO28" i="88" a="1"/>
  <c r="AO28" i="88" s="1"/>
  <c r="AP21" i="88"/>
  <c r="AA29" i="88"/>
  <c r="Z29" i="88" a="1"/>
  <c r="Z29" i="88" s="1"/>
  <c r="Y29" i="88" a="1"/>
  <c r="Y29" i="88" s="1"/>
  <c r="AD30" i="88"/>
  <c r="AN30" i="88" s="1"/>
  <c r="AL31" i="88"/>
  <c r="AD31" i="88" s="1"/>
  <c r="AM30" i="88"/>
  <c r="Y30" i="88" s="1" a="1"/>
  <c r="Y30" i="88" s="1"/>
  <c r="B34" i="87"/>
  <c r="C33" i="87"/>
  <c r="D33" i="87" s="1" a="1"/>
  <c r="D33" i="87" s="1"/>
  <c r="AN29" i="87"/>
  <c r="AB30" i="87"/>
  <c r="AO28" i="87" a="1"/>
  <c r="AO28" i="87" s="1"/>
  <c r="AP21" i="87"/>
  <c r="AL30" i="87"/>
  <c r="AM30" i="87" s="1"/>
  <c r="AC29" i="87"/>
  <c r="AE29" i="87"/>
  <c r="AM29" i="87"/>
  <c r="U31" i="87"/>
  <c r="S31" i="87"/>
  <c r="T31" i="87" s="1"/>
  <c r="AK31" i="87" s="1" a="1"/>
  <c r="AK31" i="87" s="1"/>
  <c r="W31" i="87"/>
  <c r="X31" i="87"/>
  <c r="V31" i="87"/>
  <c r="R32" i="87"/>
  <c r="AO26" i="85" a="1"/>
  <c r="AO26" i="85" s="1"/>
  <c r="AP20" i="85" s="1"/>
  <c r="AE27" i="85"/>
  <c r="Y27" i="85" a="1"/>
  <c r="Y27" i="85" s="1"/>
  <c r="AA26" i="85"/>
  <c r="Z26" i="85" a="1"/>
  <c r="Z26" i="85" s="1"/>
  <c r="B32" i="85"/>
  <c r="C31" i="85"/>
  <c r="D31" i="85" s="1" a="1"/>
  <c r="D31" i="85" s="1"/>
  <c r="AA27" i="85"/>
  <c r="AD27" i="85"/>
  <c r="AN27" i="85" s="1"/>
  <c r="AC27" i="85"/>
  <c r="X29" i="85"/>
  <c r="W29" i="85"/>
  <c r="V29" i="85"/>
  <c r="U29" i="85"/>
  <c r="R30" i="85"/>
  <c r="S29" i="85"/>
  <c r="T29" i="85" s="1"/>
  <c r="AK29" i="85" s="1" a="1"/>
  <c r="AK29" i="85" s="1"/>
  <c r="AB29" i="85" s="1"/>
  <c r="AL28" i="85"/>
  <c r="AB32" i="99" l="1"/>
  <c r="AC31" i="99"/>
  <c r="AL32" i="99"/>
  <c r="AM32" i="99" s="1"/>
  <c r="X33" i="99"/>
  <c r="W33" i="99"/>
  <c r="S33" i="99"/>
  <c r="R34" i="99"/>
  <c r="V33" i="99"/>
  <c r="U33" i="99"/>
  <c r="T33" i="99"/>
  <c r="AK33" i="99" a="1"/>
  <c r="AK33" i="99" s="1"/>
  <c r="AD31" i="99"/>
  <c r="AN31" i="99" s="1"/>
  <c r="Z30" i="99" a="1"/>
  <c r="Z30" i="99" s="1"/>
  <c r="AA30" i="99"/>
  <c r="B36" i="99"/>
  <c r="C35" i="99"/>
  <c r="D35" i="99" s="1" a="1"/>
  <c r="D35" i="99" s="1"/>
  <c r="AO29" i="99" a="1"/>
  <c r="AO29" i="99" s="1"/>
  <c r="AP22" i="99"/>
  <c r="AM31" i="99"/>
  <c r="Y31" i="99" s="1" a="1"/>
  <c r="Y31" i="99" s="1"/>
  <c r="AL30" i="98"/>
  <c r="AM30" i="98" s="1"/>
  <c r="AB30" i="98"/>
  <c r="C34" i="98"/>
  <c r="D34" i="98" s="1" a="1"/>
  <c r="D34" i="98" s="1"/>
  <c r="B35" i="98"/>
  <c r="AO27" i="98" a="1"/>
  <c r="AO27" i="98" s="1"/>
  <c r="AP20" i="98"/>
  <c r="AC29" i="98"/>
  <c r="X31" i="98"/>
  <c r="U31" i="98"/>
  <c r="W31" i="98"/>
  <c r="R32" i="98"/>
  <c r="V31" i="98"/>
  <c r="S31" i="98"/>
  <c r="T31" i="98" s="1"/>
  <c r="AK31" i="98" s="1" a="1"/>
  <c r="AK31" i="98" s="1"/>
  <c r="AD29" i="98"/>
  <c r="AN29" i="98" s="1"/>
  <c r="AE29" i="98"/>
  <c r="AM29" i="98"/>
  <c r="Y29" i="98" s="1" a="1"/>
  <c r="Y29" i="98" s="1"/>
  <c r="AN30" i="97"/>
  <c r="AB31" i="97"/>
  <c r="AE31" i="97"/>
  <c r="AO29" i="97" a="1"/>
  <c r="AO29" i="97" s="1"/>
  <c r="AP22" i="97"/>
  <c r="AL31" i="97"/>
  <c r="W32" i="97"/>
  <c r="X32" i="97"/>
  <c r="V32" i="97"/>
  <c r="U32" i="97"/>
  <c r="S32" i="97"/>
  <c r="T32" i="97" s="1"/>
  <c r="AK32" i="97" s="1" a="1"/>
  <c r="AK32" i="97" s="1"/>
  <c r="R33" i="97"/>
  <c r="B36" i="97"/>
  <c r="C35" i="97"/>
  <c r="D35" i="97" s="1" a="1"/>
  <c r="D35" i="97" s="1"/>
  <c r="AC30" i="97"/>
  <c r="AA29" i="97"/>
  <c r="Z29" i="97" a="1"/>
  <c r="Z29" i="97" s="1"/>
  <c r="AM30" i="97"/>
  <c r="Y30" i="97" s="1" a="1"/>
  <c r="Y30" i="97" s="1"/>
  <c r="AE30" i="95"/>
  <c r="AD30" i="95"/>
  <c r="AN30" i="95" s="1"/>
  <c r="AC30" i="95"/>
  <c r="AO28" i="91" a="1"/>
  <c r="AO28" i="91" s="1"/>
  <c r="AP22" i="91" s="1"/>
  <c r="AB31" i="96"/>
  <c r="AC30" i="96"/>
  <c r="X32" i="96"/>
  <c r="W32" i="96"/>
  <c r="R33" i="96"/>
  <c r="V32" i="96"/>
  <c r="U32" i="96"/>
  <c r="S32" i="96"/>
  <c r="T32" i="96" s="1"/>
  <c r="AK32" i="96" s="1" a="1"/>
  <c r="AK32" i="96" s="1"/>
  <c r="B35" i="96"/>
  <c r="C34" i="96"/>
  <c r="D34" i="96" s="1" a="1"/>
  <c r="D34" i="96" s="1"/>
  <c r="AD30" i="96"/>
  <c r="AN30" i="96" s="1"/>
  <c r="AL31" i="96"/>
  <c r="AE31" i="96" s="1"/>
  <c r="AP22" i="96"/>
  <c r="AO29" i="96" a="1"/>
  <c r="AO29" i="96" s="1"/>
  <c r="Z29" i="96" a="1"/>
  <c r="Z29" i="96" s="1"/>
  <c r="AA29" i="96"/>
  <c r="AM30" i="96"/>
  <c r="Y30" i="96" s="1" a="1"/>
  <c r="Y30" i="96" s="1"/>
  <c r="AD30" i="93"/>
  <c r="AN30" i="93" s="1"/>
  <c r="AO30" i="93" s="1" a="1"/>
  <c r="AO30" i="93" s="1"/>
  <c r="AE30" i="93"/>
  <c r="AA30" i="95"/>
  <c r="Z30" i="95" a="1"/>
  <c r="Z30" i="95" s="1"/>
  <c r="Y30" i="95" a="1"/>
  <c r="Y30" i="95" s="1"/>
  <c r="AM30" i="93"/>
  <c r="Z30" i="93" s="1" a="1"/>
  <c r="Z30" i="93" s="1"/>
  <c r="AB31" i="95"/>
  <c r="W32" i="95"/>
  <c r="X32" i="95"/>
  <c r="S32" i="95"/>
  <c r="T32" i="95" s="1"/>
  <c r="AK32" i="95" s="1" a="1"/>
  <c r="AK32" i="95" s="1"/>
  <c r="V32" i="95"/>
  <c r="U32" i="95"/>
  <c r="R33" i="95"/>
  <c r="AL31" i="95"/>
  <c r="AE31" i="95" s="1"/>
  <c r="AP21" i="95"/>
  <c r="AO28" i="95" a="1"/>
  <c r="AO28" i="95" s="1"/>
  <c r="B34" i="95"/>
  <c r="C33" i="95"/>
  <c r="D33" i="95" s="1" a="1"/>
  <c r="D33" i="95" s="1"/>
  <c r="AA29" i="95"/>
  <c r="Z29" i="95" a="1"/>
  <c r="Z29" i="95" s="1"/>
  <c r="AB31" i="94"/>
  <c r="AE31" i="94"/>
  <c r="AO28" i="94" a="1"/>
  <c r="AO28" i="94" s="1"/>
  <c r="AP21" i="94"/>
  <c r="R33" i="94"/>
  <c r="X32" i="94"/>
  <c r="S32" i="94"/>
  <c r="V32" i="94"/>
  <c r="U32" i="94"/>
  <c r="T32" i="94"/>
  <c r="AK32" i="94" s="1" a="1"/>
  <c r="AK32" i="94" s="1"/>
  <c r="W32" i="94"/>
  <c r="AC30" i="94"/>
  <c r="AD30" i="94"/>
  <c r="AN30" i="94" s="1"/>
  <c r="AL31" i="94"/>
  <c r="B35" i="94"/>
  <c r="C34" i="94"/>
  <c r="D34" i="94" s="1" a="1"/>
  <c r="D34" i="94" s="1"/>
  <c r="AA29" i="94"/>
  <c r="Z29" i="94" a="1"/>
  <c r="Z29" i="94" s="1"/>
  <c r="AM30" i="94"/>
  <c r="Y30" i="94" s="1" a="1"/>
  <c r="Y30" i="94" s="1"/>
  <c r="Y29" i="93" a="1"/>
  <c r="Y29" i="93" s="1"/>
  <c r="AA29" i="93"/>
  <c r="Z29" i="93" a="1"/>
  <c r="Z29" i="93" s="1"/>
  <c r="X32" i="93"/>
  <c r="V32" i="93"/>
  <c r="U32" i="93"/>
  <c r="W32" i="93"/>
  <c r="S32" i="93"/>
  <c r="T32" i="93" s="1"/>
  <c r="AK32" i="93" s="1" a="1"/>
  <c r="AK32" i="93" s="1"/>
  <c r="R33" i="93"/>
  <c r="AL31" i="93"/>
  <c r="AE31" i="93" s="1"/>
  <c r="AO28" i="90" a="1"/>
  <c r="AO28" i="90" s="1"/>
  <c r="AP22" i="90" s="1"/>
  <c r="AB31" i="93"/>
  <c r="Y30" i="92" a="1"/>
  <c r="Y30" i="92" s="1"/>
  <c r="AA30" i="92"/>
  <c r="Z30" i="92" a="1"/>
  <c r="Z30" i="92" s="1"/>
  <c r="AP23" i="93"/>
  <c r="B36" i="93"/>
  <c r="C35" i="93"/>
  <c r="D35" i="93" s="1" a="1"/>
  <c r="D35" i="93" s="1"/>
  <c r="AL32" i="92"/>
  <c r="AC32" i="92" s="1"/>
  <c r="AB32" i="92"/>
  <c r="AM31" i="92"/>
  <c r="AD31" i="92"/>
  <c r="AN31" i="92" s="1"/>
  <c r="X33" i="92"/>
  <c r="V33" i="92"/>
  <c r="U33" i="92"/>
  <c r="R34" i="92"/>
  <c r="W33" i="92"/>
  <c r="S33" i="92"/>
  <c r="T33" i="92" s="1"/>
  <c r="AK33" i="92" s="1" a="1"/>
  <c r="AK33" i="92" s="1"/>
  <c r="C33" i="92"/>
  <c r="D33" i="92" s="1" a="1"/>
  <c r="D33" i="92" s="1"/>
  <c r="B34" i="92"/>
  <c r="AE31" i="92"/>
  <c r="AO30" i="92" a="1"/>
  <c r="AO30" i="92" s="1"/>
  <c r="AP23" i="92"/>
  <c r="Y29" i="91" a="1"/>
  <c r="Y29" i="91" s="1"/>
  <c r="AE29" i="91"/>
  <c r="AB30" i="91"/>
  <c r="AA28" i="91"/>
  <c r="Z28" i="91" a="1"/>
  <c r="Z28" i="91" s="1"/>
  <c r="V31" i="91"/>
  <c r="S31" i="91"/>
  <c r="R32" i="91"/>
  <c r="X31" i="91"/>
  <c r="U31" i="91"/>
  <c r="T31" i="91"/>
  <c r="AK31" i="91" s="1" a="1"/>
  <c r="AK31" i="91" s="1"/>
  <c r="W31" i="91"/>
  <c r="AL30" i="91"/>
  <c r="B34" i="91"/>
  <c r="C33" i="91"/>
  <c r="D33" i="91" s="1" a="1"/>
  <c r="D33" i="91" s="1"/>
  <c r="AA29" i="91"/>
  <c r="AC29" i="91"/>
  <c r="AD29" i="91"/>
  <c r="AN29" i="91" s="1"/>
  <c r="AD29" i="90"/>
  <c r="AN29" i="90" s="1"/>
  <c r="AM29" i="90"/>
  <c r="AC29" i="90"/>
  <c r="AM30" i="89"/>
  <c r="AA30" i="89" s="1"/>
  <c r="AB30" i="90"/>
  <c r="AL30" i="90"/>
  <c r="X31" i="90"/>
  <c r="R32" i="90"/>
  <c r="W31" i="90"/>
  <c r="S31" i="90"/>
  <c r="T31" i="90" s="1"/>
  <c r="AK31" i="90" s="1" a="1"/>
  <c r="AK31" i="90" s="1"/>
  <c r="V31" i="90"/>
  <c r="U31" i="90"/>
  <c r="Y28" i="90" a="1"/>
  <c r="Y28" i="90" s="1"/>
  <c r="AA28" i="90"/>
  <c r="Z28" i="90" a="1"/>
  <c r="Z28" i="90" s="1"/>
  <c r="AC30" i="89"/>
  <c r="B37" i="90"/>
  <c r="C36" i="90"/>
  <c r="D36" i="90" s="1" a="1"/>
  <c r="D36" i="90" s="1"/>
  <c r="AD30" i="89"/>
  <c r="AN30" i="89" s="1"/>
  <c r="C33" i="89"/>
  <c r="D33" i="89" s="1" a="1"/>
  <c r="D33" i="89" s="1"/>
  <c r="B34" i="89"/>
  <c r="AB31" i="89"/>
  <c r="AP21" i="89"/>
  <c r="AO28" i="89" a="1"/>
  <c r="AO28" i="89" s="1"/>
  <c r="V32" i="89"/>
  <c r="X32" i="89"/>
  <c r="W32" i="89"/>
  <c r="U32" i="89"/>
  <c r="R33" i="89"/>
  <c r="S32" i="89"/>
  <c r="T32" i="89" s="1"/>
  <c r="AK32" i="89" s="1" a="1"/>
  <c r="AK32" i="89" s="1"/>
  <c r="AL31" i="89"/>
  <c r="AE31" i="89" s="1"/>
  <c r="AA29" i="89"/>
  <c r="Z29" i="89" a="1"/>
  <c r="Z29" i="89" s="1"/>
  <c r="C34" i="88"/>
  <c r="D34" i="88" s="1" a="1"/>
  <c r="D34" i="88" s="1"/>
  <c r="B35" i="88"/>
  <c r="AL32" i="88"/>
  <c r="AC32" i="88" s="1"/>
  <c r="AB32" i="88"/>
  <c r="AP22" i="88"/>
  <c r="AO29" i="88" a="1"/>
  <c r="AO29" i="88" s="1"/>
  <c r="AN31" i="88"/>
  <c r="AA30" i="88"/>
  <c r="Z30" i="88" a="1"/>
  <c r="Z30" i="88" s="1"/>
  <c r="R34" i="88"/>
  <c r="V33" i="88"/>
  <c r="X33" i="88"/>
  <c r="U33" i="88"/>
  <c r="S33" i="88"/>
  <c r="T33" i="88" s="1"/>
  <c r="AK33" i="88" s="1" a="1"/>
  <c r="AK33" i="88" s="1"/>
  <c r="W33" i="88"/>
  <c r="AC31" i="88"/>
  <c r="AM31" i="88"/>
  <c r="AE30" i="87"/>
  <c r="B35" i="87"/>
  <c r="C34" i="87"/>
  <c r="D34" i="87" s="1" a="1"/>
  <c r="D34" i="87" s="1"/>
  <c r="AB31" i="87"/>
  <c r="Z30" i="87" a="1"/>
  <c r="Z30" i="87" s="1"/>
  <c r="AA30" i="87"/>
  <c r="Z29" i="87" a="1"/>
  <c r="Z29" i="87" s="1"/>
  <c r="AA29" i="87"/>
  <c r="Y29" i="87" a="1"/>
  <c r="Y29" i="87" s="1"/>
  <c r="AL31" i="87"/>
  <c r="AD31" i="87" s="1"/>
  <c r="AP22" i="87"/>
  <c r="AO29" i="87" a="1"/>
  <c r="AO29" i="87" s="1"/>
  <c r="AD30" i="87"/>
  <c r="AN30" i="87" s="1"/>
  <c r="Y30" i="87" a="1"/>
  <c r="Y30" i="87" s="1"/>
  <c r="AC30" i="87"/>
  <c r="W32" i="87"/>
  <c r="V32" i="87"/>
  <c r="X32" i="87"/>
  <c r="U32" i="87"/>
  <c r="S32" i="87"/>
  <c r="T32" i="87" s="1"/>
  <c r="AK32" i="87" s="1" a="1"/>
  <c r="AK32" i="87" s="1"/>
  <c r="R33" i="87"/>
  <c r="AO27" i="85" a="1"/>
  <c r="AO27" i="85" s="1"/>
  <c r="AP21" i="85" s="1"/>
  <c r="C32" i="85"/>
  <c r="D32" i="85" s="1" a="1"/>
  <c r="D32" i="85" s="1"/>
  <c r="B33" i="85"/>
  <c r="AE28" i="85"/>
  <c r="AC28" i="85"/>
  <c r="AD28" i="85"/>
  <c r="AN28" i="85" s="1"/>
  <c r="X30" i="85"/>
  <c r="W30" i="85"/>
  <c r="V30" i="85"/>
  <c r="U30" i="85"/>
  <c r="R31" i="85"/>
  <c r="S30" i="85"/>
  <c r="T30" i="85" s="1"/>
  <c r="AK30" i="85" s="1" a="1"/>
  <c r="AK30" i="85" s="1"/>
  <c r="AL29" i="85"/>
  <c r="AM28" i="85"/>
  <c r="AD30" i="98" l="1"/>
  <c r="AE30" i="98"/>
  <c r="AC30" i="98"/>
  <c r="Z32" i="99" a="1"/>
  <c r="Z32" i="99" s="1"/>
  <c r="AA32" i="99"/>
  <c r="B37" i="99"/>
  <c r="C36" i="99"/>
  <c r="D36" i="99" s="1" a="1"/>
  <c r="D36" i="99" s="1"/>
  <c r="AB33" i="99"/>
  <c r="AE32" i="99"/>
  <c r="AD32" i="99"/>
  <c r="AN32" i="99" s="1"/>
  <c r="Z31" i="99" a="1"/>
  <c r="Z31" i="99" s="1"/>
  <c r="AA31" i="99"/>
  <c r="AL33" i="99"/>
  <c r="AM33" i="99" s="1"/>
  <c r="AA33" i="99" s="1"/>
  <c r="AC32" i="99"/>
  <c r="Y32" i="99" a="1"/>
  <c r="Y32" i="99" s="1"/>
  <c r="X34" i="99"/>
  <c r="W34" i="99"/>
  <c r="S34" i="99"/>
  <c r="T34" i="99" s="1"/>
  <c r="AK34" i="99" s="1" a="1"/>
  <c r="AK34" i="99" s="1"/>
  <c r="R35" i="99"/>
  <c r="V34" i="99"/>
  <c r="U34" i="99"/>
  <c r="AO30" i="99" a="1"/>
  <c r="AO30" i="99" s="1"/>
  <c r="AP23" i="99"/>
  <c r="AA30" i="98"/>
  <c r="Z30" i="98" a="1"/>
  <c r="Z30" i="98" s="1"/>
  <c r="Y30" i="98" a="1"/>
  <c r="Y30" i="98" s="1"/>
  <c r="AN30" i="98"/>
  <c r="W32" i="98"/>
  <c r="X32" i="98"/>
  <c r="R33" i="98"/>
  <c r="V32" i="98"/>
  <c r="U32" i="98"/>
  <c r="S32" i="98"/>
  <c r="T32" i="98" s="1"/>
  <c r="AK32" i="98" s="1" a="1"/>
  <c r="AK32" i="98" s="1"/>
  <c r="AL31" i="98"/>
  <c r="AM31" i="98" s="1"/>
  <c r="AB31" i="98"/>
  <c r="AO28" i="98" a="1"/>
  <c r="AO28" i="98" s="1"/>
  <c r="AP21" i="98"/>
  <c r="B36" i="98"/>
  <c r="C35" i="98"/>
  <c r="D35" i="98" s="1" a="1"/>
  <c r="D35" i="98" s="1"/>
  <c r="AA29" i="98"/>
  <c r="Z29" i="98" a="1"/>
  <c r="Z29" i="98" s="1"/>
  <c r="Y30" i="93" a="1"/>
  <c r="Y30" i="93" s="1"/>
  <c r="AA30" i="93"/>
  <c r="AO29" i="91" a="1"/>
  <c r="AO29" i="91" s="1"/>
  <c r="AP23" i="91" s="1"/>
  <c r="AB32" i="97"/>
  <c r="AL32" i="97"/>
  <c r="X33" i="97"/>
  <c r="W33" i="97"/>
  <c r="R34" i="97"/>
  <c r="V33" i="97"/>
  <c r="S33" i="97"/>
  <c r="T33" i="97" s="1"/>
  <c r="AK33" i="97" s="1" a="1"/>
  <c r="AK33" i="97" s="1"/>
  <c r="U33" i="97"/>
  <c r="AC31" i="97"/>
  <c r="AO30" i="97" a="1"/>
  <c r="AO30" i="97" s="1"/>
  <c r="AP23" i="97"/>
  <c r="AD31" i="97"/>
  <c r="AN31" i="97" s="1"/>
  <c r="Z30" i="97" a="1"/>
  <c r="Z30" i="97" s="1"/>
  <c r="AA30" i="97"/>
  <c r="B37" i="97"/>
  <c r="C36" i="97"/>
  <c r="D36" i="97" s="1" a="1"/>
  <c r="D36" i="97" s="1"/>
  <c r="AM31" i="97"/>
  <c r="Y31" i="97" s="1" a="1"/>
  <c r="Y31" i="97" s="1"/>
  <c r="AB32" i="96"/>
  <c r="AC31" i="96"/>
  <c r="W33" i="96"/>
  <c r="X33" i="96"/>
  <c r="R34" i="96"/>
  <c r="V33" i="96"/>
  <c r="U33" i="96"/>
  <c r="S33" i="96"/>
  <c r="T33" i="96" s="1"/>
  <c r="AK33" i="96" s="1" a="1"/>
  <c r="AK33" i="96" s="1"/>
  <c r="B36" i="96"/>
  <c r="C35" i="96"/>
  <c r="D35" i="96" s="1" a="1"/>
  <c r="D35" i="96" s="1"/>
  <c r="AD31" i="96"/>
  <c r="AN31" i="96" s="1"/>
  <c r="AA30" i="96"/>
  <c r="Z30" i="96" a="1"/>
  <c r="Z30" i="96" s="1"/>
  <c r="AO30" i="96" a="1"/>
  <c r="AO30" i="96" s="1"/>
  <c r="AP23" i="96"/>
  <c r="AL32" i="96"/>
  <c r="AM32" i="96" s="1"/>
  <c r="AM31" i="96"/>
  <c r="Y31" i="96" s="1" a="1"/>
  <c r="Y31" i="96" s="1"/>
  <c r="AE32" i="92"/>
  <c r="AB32" i="95"/>
  <c r="AO29" i="95" a="1"/>
  <c r="AO29" i="95" s="1"/>
  <c r="AP22" i="95"/>
  <c r="AC31" i="95"/>
  <c r="X33" i="95"/>
  <c r="W33" i="95"/>
  <c r="S33" i="95"/>
  <c r="T33" i="95" s="1"/>
  <c r="AK33" i="95" s="1" a="1"/>
  <c r="AK33" i="95" s="1"/>
  <c r="R34" i="95"/>
  <c r="V33" i="95"/>
  <c r="U33" i="95"/>
  <c r="AL32" i="95"/>
  <c r="C34" i="95"/>
  <c r="D34" i="95" s="1" a="1"/>
  <c r="D34" i="95" s="1"/>
  <c r="B35" i="95"/>
  <c r="AD31" i="95"/>
  <c r="AN31" i="95" s="1"/>
  <c r="AM31" i="95"/>
  <c r="Y31" i="95" s="1" a="1"/>
  <c r="Y31" i="95" s="1"/>
  <c r="AB32" i="94"/>
  <c r="C35" i="94"/>
  <c r="D35" i="94" s="1" a="1"/>
  <c r="D35" i="94" s="1"/>
  <c r="B36" i="94"/>
  <c r="AO29" i="94" a="1"/>
  <c r="AO29" i="94" s="1"/>
  <c r="AP22" i="94"/>
  <c r="AC31" i="94"/>
  <c r="AD31" i="94"/>
  <c r="AN31" i="94" s="1"/>
  <c r="W33" i="94"/>
  <c r="X33" i="94"/>
  <c r="R34" i="94"/>
  <c r="V33" i="94"/>
  <c r="S33" i="94"/>
  <c r="T33" i="94" s="1"/>
  <c r="AK33" i="94" s="1" a="1"/>
  <c r="AK33" i="94" s="1"/>
  <c r="U33" i="94"/>
  <c r="Z30" i="94" a="1"/>
  <c r="Z30" i="94" s="1"/>
  <c r="AA30" i="94"/>
  <c r="AL32" i="94"/>
  <c r="AM32" i="94" s="1"/>
  <c r="AM31" i="94"/>
  <c r="Y31" i="94" s="1" a="1"/>
  <c r="Y31" i="94" s="1"/>
  <c r="AL32" i="93"/>
  <c r="AM32" i="93" s="1"/>
  <c r="AM32" i="92"/>
  <c r="Z32" i="92" s="1" a="1"/>
  <c r="Z32" i="92" s="1"/>
  <c r="U33" i="93"/>
  <c r="X33" i="93"/>
  <c r="S33" i="93"/>
  <c r="T33" i="93" s="1"/>
  <c r="AK33" i="93" s="1" a="1"/>
  <c r="AK33" i="93" s="1"/>
  <c r="AB33" i="93" s="1"/>
  <c r="W33" i="93"/>
  <c r="R34" i="93"/>
  <c r="V33" i="93"/>
  <c r="AB32" i="93"/>
  <c r="AD31" i="93"/>
  <c r="AN31" i="93" s="1"/>
  <c r="AM31" i="93"/>
  <c r="AC31" i="93"/>
  <c r="AO29" i="90" a="1"/>
  <c r="AO29" i="90" s="1"/>
  <c r="AP23" i="90" s="1"/>
  <c r="AD32" i="92"/>
  <c r="AN32" i="92" s="1"/>
  <c r="AL33" i="92"/>
  <c r="AC33" i="92" s="1"/>
  <c r="B37" i="93"/>
  <c r="C36" i="93"/>
  <c r="D36" i="93" s="1" a="1"/>
  <c r="D36" i="93" s="1"/>
  <c r="AE33" i="93"/>
  <c r="AP24" i="93"/>
  <c r="W34" i="92"/>
  <c r="C34" i="92"/>
  <c r="D34" i="92" s="1" a="1"/>
  <c r="D34" i="92" s="1"/>
  <c r="B35" i="92"/>
  <c r="S34" i="92"/>
  <c r="R35" i="92"/>
  <c r="T34" i="92"/>
  <c r="AK34" i="92" s="1" a="1"/>
  <c r="AK34" i="92" s="1"/>
  <c r="U34" i="92"/>
  <c r="X34" i="92"/>
  <c r="V34" i="92"/>
  <c r="Y31" i="92" a="1"/>
  <c r="Y31" i="92" s="1"/>
  <c r="AA31" i="92"/>
  <c r="Z31" i="92" a="1"/>
  <c r="Z31" i="92" s="1"/>
  <c r="AB33" i="92"/>
  <c r="AL31" i="91"/>
  <c r="AC31" i="91" s="1"/>
  <c r="AO31" i="92" a="1"/>
  <c r="AO31" i="92" s="1"/>
  <c r="AP24" i="92"/>
  <c r="AD30" i="91"/>
  <c r="AN30" i="91" s="1"/>
  <c r="AC30" i="91"/>
  <c r="C34" i="91"/>
  <c r="D34" i="91" s="1" a="1"/>
  <c r="D34" i="91" s="1"/>
  <c r="B35" i="91"/>
  <c r="R33" i="91"/>
  <c r="W32" i="91"/>
  <c r="V32" i="91"/>
  <c r="X32" i="91"/>
  <c r="S32" i="91"/>
  <c r="T32" i="91" s="1"/>
  <c r="AK32" i="91" s="1" a="1"/>
  <c r="AK32" i="91" s="1"/>
  <c r="AB32" i="91" s="1"/>
  <c r="U32" i="91"/>
  <c r="AE31" i="91"/>
  <c r="AB31" i="91"/>
  <c r="AM30" i="91"/>
  <c r="AE30" i="91"/>
  <c r="Y30" i="89" a="1"/>
  <c r="Y30" i="89" s="1"/>
  <c r="Z30" i="89" a="1"/>
  <c r="Z30" i="89" s="1"/>
  <c r="Z29" i="90" a="1"/>
  <c r="Z29" i="90" s="1"/>
  <c r="AA29" i="90"/>
  <c r="Y29" i="90" a="1"/>
  <c r="Y29" i="90" s="1"/>
  <c r="AC30" i="90"/>
  <c r="AB31" i="90"/>
  <c r="AE30" i="90"/>
  <c r="V32" i="90"/>
  <c r="W32" i="90"/>
  <c r="R33" i="90"/>
  <c r="U32" i="90"/>
  <c r="S32" i="90"/>
  <c r="T32" i="90" s="1"/>
  <c r="AK32" i="90" s="1" a="1"/>
  <c r="AK32" i="90" s="1"/>
  <c r="AB32" i="90" s="1"/>
  <c r="X32" i="90"/>
  <c r="AD30" i="90"/>
  <c r="AN30" i="90" s="1"/>
  <c r="AL31" i="90"/>
  <c r="AM30" i="90"/>
  <c r="C37" i="90"/>
  <c r="D37" i="90" s="1" a="1"/>
  <c r="D37" i="90" s="1"/>
  <c r="B38" i="90"/>
  <c r="AL33" i="88"/>
  <c r="AC33" i="88" s="1"/>
  <c r="AE32" i="88"/>
  <c r="AM32" i="88"/>
  <c r="AA32" i="88" s="1"/>
  <c r="C34" i="89"/>
  <c r="D34" i="89" s="1" a="1"/>
  <c r="D34" i="89" s="1"/>
  <c r="B35" i="89"/>
  <c r="AD32" i="88"/>
  <c r="AN32" i="88" s="1"/>
  <c r="AB32" i="89"/>
  <c r="AL32" i="89"/>
  <c r="AD32" i="89" s="1"/>
  <c r="AC31" i="89"/>
  <c r="AD31" i="89"/>
  <c r="AN31" i="89" s="1"/>
  <c r="AP22" i="89"/>
  <c r="AO29" i="89" a="1"/>
  <c r="AO29" i="89" s="1"/>
  <c r="U33" i="89"/>
  <c r="X33" i="89"/>
  <c r="W33" i="89"/>
  <c r="S33" i="89"/>
  <c r="T33" i="89" s="1"/>
  <c r="AK33" i="89" s="1" a="1"/>
  <c r="AK33" i="89" s="1"/>
  <c r="V33" i="89"/>
  <c r="R34" i="89"/>
  <c r="AM31" i="89"/>
  <c r="Y31" i="89" s="1" a="1"/>
  <c r="Y31" i="89" s="1"/>
  <c r="B36" i="88"/>
  <c r="C35" i="88"/>
  <c r="D35" i="88" s="1" a="1"/>
  <c r="D35" i="88" s="1"/>
  <c r="AB33" i="88"/>
  <c r="AP23" i="88"/>
  <c r="AO30" i="88" a="1"/>
  <c r="AO30" i="88" s="1"/>
  <c r="V34" i="88"/>
  <c r="W34" i="88"/>
  <c r="U34" i="88"/>
  <c r="R35" i="88"/>
  <c r="X34" i="88"/>
  <c r="S34" i="88"/>
  <c r="T34" i="88" s="1"/>
  <c r="AK34" i="88" s="1" a="1"/>
  <c r="AK34" i="88" s="1"/>
  <c r="Z31" i="88" a="1"/>
  <c r="Z31" i="88" s="1"/>
  <c r="AA31" i="88"/>
  <c r="Y31" i="88" a="1"/>
  <c r="Y31" i="88" s="1"/>
  <c r="AE31" i="87"/>
  <c r="B36" i="87"/>
  <c r="C35" i="87"/>
  <c r="D35" i="87" s="1" a="1"/>
  <c r="D35" i="87" s="1"/>
  <c r="AN31" i="87"/>
  <c r="AB32" i="87"/>
  <c r="AL32" i="87"/>
  <c r="AP23" i="87"/>
  <c r="AO30" i="87" a="1"/>
  <c r="AO30" i="87" s="1"/>
  <c r="X33" i="87"/>
  <c r="V33" i="87"/>
  <c r="S33" i="87"/>
  <c r="T33" i="87" s="1"/>
  <c r="AK33" i="87" s="1" a="1"/>
  <c r="AK33" i="87" s="1"/>
  <c r="R34" i="87"/>
  <c r="W33" i="87"/>
  <c r="U33" i="87"/>
  <c r="AC31" i="87"/>
  <c r="AM31" i="87"/>
  <c r="Y31" i="87" s="1" a="1"/>
  <c r="Y31" i="87" s="1"/>
  <c r="AO28" i="85" a="1"/>
  <c r="AO28" i="85" s="1"/>
  <c r="AP22" i="85" s="1"/>
  <c r="AB30" i="85"/>
  <c r="AE30" i="85"/>
  <c r="V31" i="85"/>
  <c r="X31" i="85"/>
  <c r="W31" i="85"/>
  <c r="U31" i="85"/>
  <c r="R32" i="85"/>
  <c r="S31" i="85"/>
  <c r="T31" i="85" s="1"/>
  <c r="AK31" i="85" s="1" a="1"/>
  <c r="AK31" i="85" s="1"/>
  <c r="AA28" i="85"/>
  <c r="Z28" i="85" a="1"/>
  <c r="Z28" i="85" s="1"/>
  <c r="AM29" i="85"/>
  <c r="Y29" i="85" s="1" a="1"/>
  <c r="Y29" i="85" s="1"/>
  <c r="AC29" i="85"/>
  <c r="C33" i="85"/>
  <c r="D33" i="85" s="1" a="1"/>
  <c r="D33" i="85" s="1"/>
  <c r="B34" i="85"/>
  <c r="AE29" i="85"/>
  <c r="AL30" i="85"/>
  <c r="AD30" i="85" s="1"/>
  <c r="AD29" i="85"/>
  <c r="AN29" i="85" s="1"/>
  <c r="Y28" i="85" a="1"/>
  <c r="Y28" i="85" s="1"/>
  <c r="AE33" i="99" l="1"/>
  <c r="AB34" i="99"/>
  <c r="AC33" i="99"/>
  <c r="Y33" i="99" a="1"/>
  <c r="Y33" i="99" s="1"/>
  <c r="AD33" i="99"/>
  <c r="AN33" i="99" s="1"/>
  <c r="W35" i="99"/>
  <c r="R36" i="99"/>
  <c r="V35" i="99"/>
  <c r="U35" i="99"/>
  <c r="S35" i="99"/>
  <c r="T35" i="99" s="1"/>
  <c r="AK35" i="99" s="1" a="1"/>
  <c r="AK35" i="99" s="1"/>
  <c r="X35" i="99"/>
  <c r="AL34" i="99"/>
  <c r="Z33" i="99" a="1"/>
  <c r="Z33" i="99" s="1"/>
  <c r="AO31" i="99" a="1"/>
  <c r="AO31" i="99" s="1"/>
  <c r="AP24" i="99"/>
  <c r="C37" i="99"/>
  <c r="D37" i="99" s="1" a="1"/>
  <c r="D37" i="99" s="1"/>
  <c r="B38" i="99"/>
  <c r="AD31" i="98"/>
  <c r="AN31" i="98" s="1"/>
  <c r="AE31" i="98"/>
  <c r="AO30" i="91" a="1"/>
  <c r="AO30" i="91" s="1"/>
  <c r="AB32" i="98"/>
  <c r="Z31" i="98" a="1"/>
  <c r="Z31" i="98" s="1"/>
  <c r="AA31" i="98"/>
  <c r="B37" i="98"/>
  <c r="C36" i="98"/>
  <c r="D36" i="98" s="1" a="1"/>
  <c r="D36" i="98" s="1"/>
  <c r="AO29" i="98" a="1"/>
  <c r="AO29" i="98" s="1"/>
  <c r="AP22" i="98"/>
  <c r="AC31" i="98"/>
  <c r="Y31" i="98" a="1"/>
  <c r="Y31" i="98" s="1"/>
  <c r="W33" i="98"/>
  <c r="S33" i="98"/>
  <c r="X33" i="98"/>
  <c r="R34" i="98"/>
  <c r="V33" i="98"/>
  <c r="U33" i="98"/>
  <c r="T33" i="98"/>
  <c r="AK33" i="98" s="1" a="1"/>
  <c r="AK33" i="98" s="1"/>
  <c r="AL32" i="98"/>
  <c r="AM32" i="98" s="1"/>
  <c r="AB33" i="97"/>
  <c r="X34" i="97"/>
  <c r="W34" i="97"/>
  <c r="R35" i="97"/>
  <c r="V34" i="97"/>
  <c r="U34" i="97"/>
  <c r="S34" i="97"/>
  <c r="T34" i="97" s="1"/>
  <c r="AK34" i="97" s="1" a="1"/>
  <c r="AK34" i="97" s="1"/>
  <c r="AL33" i="97"/>
  <c r="AO31" i="97" a="1"/>
  <c r="AO31" i="97" s="1"/>
  <c r="AP24" i="97"/>
  <c r="AC32" i="97"/>
  <c r="AE32" i="97"/>
  <c r="AD32" i="97"/>
  <c r="AN32" i="97" s="1"/>
  <c r="AM32" i="97"/>
  <c r="Y32" i="97" s="1" a="1"/>
  <c r="Y32" i="97" s="1"/>
  <c r="AA31" i="97"/>
  <c r="Z31" i="97" a="1"/>
  <c r="Z31" i="97" s="1"/>
  <c r="C37" i="97"/>
  <c r="D37" i="97" s="1" a="1"/>
  <c r="D37" i="97" s="1"/>
  <c r="B38" i="97"/>
  <c r="AD32" i="96"/>
  <c r="AN32" i="96" s="1"/>
  <c r="AE32" i="96"/>
  <c r="Z32" i="96" a="1"/>
  <c r="Z32" i="96" s="1"/>
  <c r="AA32" i="96"/>
  <c r="AB33" i="96"/>
  <c r="AO31" i="96" a="1"/>
  <c r="AO31" i="96" s="1"/>
  <c r="AP24" i="96"/>
  <c r="AL33" i="96"/>
  <c r="B37" i="96"/>
  <c r="C36" i="96"/>
  <c r="D36" i="96" s="1" a="1"/>
  <c r="D36" i="96" s="1"/>
  <c r="AA31" i="96"/>
  <c r="Z31" i="96" a="1"/>
  <c r="Z31" i="96" s="1"/>
  <c r="V34" i="96"/>
  <c r="W34" i="96"/>
  <c r="S34" i="96"/>
  <c r="X34" i="96"/>
  <c r="R35" i="96"/>
  <c r="U34" i="96"/>
  <c r="T34" i="96"/>
  <c r="AK34" i="96" s="1" a="1"/>
  <c r="AK34" i="96" s="1"/>
  <c r="Y32" i="96" a="1"/>
  <c r="Y32" i="96" s="1"/>
  <c r="AC32" i="96"/>
  <c r="AB33" i="95"/>
  <c r="B36" i="95"/>
  <c r="C35" i="95"/>
  <c r="D35" i="95" s="1" a="1"/>
  <c r="D35" i="95" s="1"/>
  <c r="AC32" i="95"/>
  <c r="X34" i="95"/>
  <c r="R35" i="95"/>
  <c r="V34" i="95"/>
  <c r="U34" i="95"/>
  <c r="S34" i="95"/>
  <c r="T34" i="95" s="1"/>
  <c r="AK34" i="95" s="1" a="1"/>
  <c r="AK34" i="95" s="1"/>
  <c r="W34" i="95"/>
  <c r="AP23" i="95"/>
  <c r="AO30" i="95" a="1"/>
  <c r="AO30" i="95" s="1"/>
  <c r="AD32" i="95"/>
  <c r="AN32" i="95" s="1"/>
  <c r="AE32" i="95"/>
  <c r="AM32" i="95"/>
  <c r="Y32" i="95" s="1" a="1"/>
  <c r="Y32" i="95" s="1"/>
  <c r="AL33" i="95"/>
  <c r="AE33" i="95" s="1"/>
  <c r="Z31" i="95" a="1"/>
  <c r="Z31" i="95" s="1"/>
  <c r="AA31" i="95"/>
  <c r="AA32" i="93"/>
  <c r="Z32" i="93" a="1"/>
  <c r="Z32" i="93" s="1"/>
  <c r="Y32" i="93" a="1"/>
  <c r="Y32" i="93" s="1"/>
  <c r="AA32" i="92"/>
  <c r="AC32" i="93"/>
  <c r="AD32" i="94"/>
  <c r="AN32" i="94" s="1"/>
  <c r="Y32" i="92" a="1"/>
  <c r="Y32" i="92" s="1"/>
  <c r="AE32" i="94"/>
  <c r="AB33" i="94"/>
  <c r="AA32" i="94"/>
  <c r="Z32" i="94" a="1"/>
  <c r="Z32" i="94" s="1"/>
  <c r="AL33" i="94"/>
  <c r="AM33" i="94" s="1"/>
  <c r="B37" i="94"/>
  <c r="C36" i="94"/>
  <c r="D36" i="94" s="1" a="1"/>
  <c r="D36" i="94" s="1"/>
  <c r="X34" i="94"/>
  <c r="W34" i="94"/>
  <c r="U34" i="94"/>
  <c r="S34" i="94"/>
  <c r="T34" i="94" s="1"/>
  <c r="AK34" i="94" s="1" a="1"/>
  <c r="AK34" i="94" s="1"/>
  <c r="V34" i="94"/>
  <c r="R35" i="94"/>
  <c r="AO30" i="94" a="1"/>
  <c r="AO30" i="94" s="1"/>
  <c r="AP23" i="94"/>
  <c r="AA31" i="94"/>
  <c r="Z31" i="94" a="1"/>
  <c r="Z31" i="94" s="1"/>
  <c r="AO30" i="90" a="1"/>
  <c r="AO30" i="90" s="1"/>
  <c r="AP24" i="90" s="1"/>
  <c r="AC32" i="94"/>
  <c r="Y32" i="94" a="1"/>
  <c r="Y32" i="94" s="1"/>
  <c r="AO31" i="93" a="1"/>
  <c r="AO31" i="93" s="1"/>
  <c r="AP25" i="93" s="1"/>
  <c r="AE32" i="93"/>
  <c r="AD32" i="93"/>
  <c r="AN32" i="93" s="1"/>
  <c r="AD33" i="92"/>
  <c r="AN33" i="92" s="1"/>
  <c r="Y31" i="93" a="1"/>
  <c r="Y31" i="93" s="1"/>
  <c r="Z31" i="93" a="1"/>
  <c r="Z31" i="93" s="1"/>
  <c r="AA31" i="93"/>
  <c r="AE33" i="92"/>
  <c r="S34" i="93"/>
  <c r="T34" i="93" s="1"/>
  <c r="AK34" i="93" s="1" a="1"/>
  <c r="AK34" i="93" s="1"/>
  <c r="AB34" i="93" s="1"/>
  <c r="R35" i="93"/>
  <c r="W34" i="93"/>
  <c r="V34" i="93"/>
  <c r="X34" i="93"/>
  <c r="U34" i="93"/>
  <c r="AM33" i="92"/>
  <c r="AA33" i="92" s="1"/>
  <c r="AL33" i="93"/>
  <c r="C37" i="93"/>
  <c r="D37" i="93" s="1" a="1"/>
  <c r="D37" i="93" s="1"/>
  <c r="B38" i="93"/>
  <c r="AE34" i="93"/>
  <c r="AB34" i="92"/>
  <c r="AM31" i="91"/>
  <c r="Y31" i="91" s="1" a="1"/>
  <c r="Y31" i="91" s="1"/>
  <c r="R36" i="92"/>
  <c r="W35" i="92"/>
  <c r="X35" i="92"/>
  <c r="V35" i="92"/>
  <c r="U35" i="92"/>
  <c r="S35" i="92"/>
  <c r="T35" i="92" s="1"/>
  <c r="AK35" i="92" s="1" a="1"/>
  <c r="AK35" i="92" s="1"/>
  <c r="AD31" i="91"/>
  <c r="AN31" i="91" s="1"/>
  <c r="C35" i="92"/>
  <c r="D35" i="92" s="1" a="1"/>
  <c r="D35" i="92" s="1"/>
  <c r="B36" i="92"/>
  <c r="AL34" i="92"/>
  <c r="AO32" i="92" a="1"/>
  <c r="AO32" i="92" s="1"/>
  <c r="AP25" i="92"/>
  <c r="Y30" i="91" a="1"/>
  <c r="Y30" i="91" s="1"/>
  <c r="AA30" i="91"/>
  <c r="Z30" i="91" a="1"/>
  <c r="Z30" i="91" s="1"/>
  <c r="AL32" i="91"/>
  <c r="W33" i="91"/>
  <c r="R34" i="91"/>
  <c r="V33" i="91"/>
  <c r="U33" i="91"/>
  <c r="X33" i="91"/>
  <c r="S33" i="91"/>
  <c r="T33" i="91" s="1"/>
  <c r="AK33" i="91" s="1" a="1"/>
  <c r="AK33" i="91" s="1"/>
  <c r="AE32" i="91"/>
  <c r="C35" i="91"/>
  <c r="D35" i="91" s="1" a="1"/>
  <c r="D35" i="91" s="1"/>
  <c r="B36" i="91"/>
  <c r="AP24" i="91"/>
  <c r="AE33" i="88"/>
  <c r="AD33" i="88"/>
  <c r="AN33" i="88" s="1"/>
  <c r="AM33" i="88"/>
  <c r="AA33" i="88" s="1"/>
  <c r="S33" i="90"/>
  <c r="T33" i="90" s="1"/>
  <c r="AK33" i="90" s="1" a="1"/>
  <c r="AK33" i="90" s="1"/>
  <c r="AB33" i="90" s="1"/>
  <c r="V33" i="90"/>
  <c r="R34" i="90"/>
  <c r="W33" i="90"/>
  <c r="U33" i="90"/>
  <c r="X33" i="90"/>
  <c r="AD31" i="90"/>
  <c r="AN31" i="90" s="1"/>
  <c r="AC31" i="90"/>
  <c r="AM31" i="90"/>
  <c r="AL32" i="90"/>
  <c r="AE32" i="90"/>
  <c r="AE31" i="90"/>
  <c r="AA30" i="90"/>
  <c r="Z30" i="90" a="1"/>
  <c r="Z30" i="90" s="1"/>
  <c r="Y30" i="90" a="1"/>
  <c r="Y30" i="90" s="1"/>
  <c r="Y32" i="88" a="1"/>
  <c r="Y32" i="88" s="1"/>
  <c r="C38" i="90"/>
  <c r="D38" i="90" s="1" a="1"/>
  <c r="D38" i="90" s="1"/>
  <c r="B39" i="90"/>
  <c r="Z32" i="88" a="1"/>
  <c r="Z32" i="88" s="1"/>
  <c r="C35" i="89"/>
  <c r="D35" i="89" s="1" a="1"/>
  <c r="D35" i="89" s="1"/>
  <c r="B36" i="89"/>
  <c r="AN32" i="89"/>
  <c r="AL33" i="89"/>
  <c r="AD33" i="89" s="1"/>
  <c r="AB33" i="89"/>
  <c r="AP23" i="89"/>
  <c r="AO30" i="89" a="1"/>
  <c r="AO30" i="89" s="1"/>
  <c r="AC32" i="89"/>
  <c r="AE32" i="89"/>
  <c r="AM32" i="89"/>
  <c r="X34" i="89"/>
  <c r="W34" i="89"/>
  <c r="U34" i="89"/>
  <c r="R35" i="89"/>
  <c r="V34" i="89"/>
  <c r="S34" i="89"/>
  <c r="T34" i="89" s="1"/>
  <c r="AK34" i="89" s="1" a="1"/>
  <c r="AK34" i="89" s="1"/>
  <c r="AA31" i="89"/>
  <c r="Z31" i="89" a="1"/>
  <c r="Z31" i="89" s="1"/>
  <c r="B37" i="88"/>
  <c r="C36" i="88"/>
  <c r="D36" i="88" s="1" a="1"/>
  <c r="D36" i="88" s="1"/>
  <c r="AB34" i="88"/>
  <c r="AL34" i="88"/>
  <c r="AM34" i="88" s="1"/>
  <c r="W35" i="88"/>
  <c r="R36" i="88"/>
  <c r="V35" i="88"/>
  <c r="S35" i="88"/>
  <c r="T35" i="88" s="1"/>
  <c r="AK35" i="88" s="1" a="1"/>
  <c r="AK35" i="88" s="1"/>
  <c r="U35" i="88"/>
  <c r="X35" i="88"/>
  <c r="AO31" i="88" a="1"/>
  <c r="AO31" i="88" s="1"/>
  <c r="AP24" i="88"/>
  <c r="B37" i="87"/>
  <c r="C36" i="87"/>
  <c r="D36" i="87" s="1" a="1"/>
  <c r="D36" i="87" s="1"/>
  <c r="AB33" i="87"/>
  <c r="AL33" i="87"/>
  <c r="AM33" i="87" s="1"/>
  <c r="X34" i="87"/>
  <c r="V34" i="87"/>
  <c r="W34" i="87"/>
  <c r="U34" i="87"/>
  <c r="S34" i="87"/>
  <c r="T34" i="87" s="1"/>
  <c r="AK34" i="87" s="1" a="1"/>
  <c r="AK34" i="87" s="1"/>
  <c r="R35" i="87"/>
  <c r="AC32" i="87"/>
  <c r="AA31" i="87"/>
  <c r="Z31" i="87" a="1"/>
  <c r="Z31" i="87" s="1"/>
  <c r="AO31" i="87" a="1"/>
  <c r="AO31" i="87" s="1"/>
  <c r="AP24" i="87"/>
  <c r="AE32" i="87"/>
  <c r="AD32" i="87"/>
  <c r="AN32" i="87" s="1"/>
  <c r="AM32" i="87"/>
  <c r="Y32" i="87" s="1" a="1"/>
  <c r="Y32" i="87" s="1"/>
  <c r="AO29" i="85" a="1"/>
  <c r="AO29" i="85" s="1"/>
  <c r="AP23" i="85" s="1"/>
  <c r="AN30" i="85"/>
  <c r="AA29" i="85"/>
  <c r="Z29" i="85" a="1"/>
  <c r="Z29" i="85" s="1"/>
  <c r="AL31" i="85"/>
  <c r="U32" i="85"/>
  <c r="W32" i="85"/>
  <c r="V32" i="85"/>
  <c r="X32" i="85"/>
  <c r="S32" i="85"/>
  <c r="T32" i="85" s="1"/>
  <c r="AK32" i="85" s="1" a="1"/>
  <c r="AK32" i="85" s="1"/>
  <c r="AB32" i="85" s="1"/>
  <c r="R33" i="85"/>
  <c r="AM30" i="85"/>
  <c r="Y30" i="85" s="1" a="1"/>
  <c r="Y30" i="85" s="1"/>
  <c r="AC30" i="85"/>
  <c r="C34" i="85"/>
  <c r="D34" i="85" s="1" a="1"/>
  <c r="D34" i="85" s="1"/>
  <c r="B35" i="85"/>
  <c r="AE31" i="85"/>
  <c r="AB31" i="85"/>
  <c r="AO31" i="91" l="1" a="1"/>
  <c r="AO31" i="91" s="1"/>
  <c r="AB35" i="99"/>
  <c r="AC34" i="99"/>
  <c r="S36" i="99"/>
  <c r="R37" i="99"/>
  <c r="X36" i="99"/>
  <c r="U36" i="99"/>
  <c r="W36" i="99"/>
  <c r="T36" i="99"/>
  <c r="AK36" i="99" s="1" a="1"/>
  <c r="AK36" i="99" s="1"/>
  <c r="V36" i="99"/>
  <c r="AL35" i="99"/>
  <c r="AD34" i="99"/>
  <c r="AN34" i="99" s="1"/>
  <c r="AE34" i="99"/>
  <c r="AM34" i="99"/>
  <c r="AP25" i="99"/>
  <c r="AO32" i="99" a="1"/>
  <c r="AO32" i="99" s="1"/>
  <c r="B39" i="99"/>
  <c r="C38" i="99"/>
  <c r="D38" i="99" s="1" a="1"/>
  <c r="D38" i="99" s="1"/>
  <c r="AL33" i="98"/>
  <c r="AC33" i="98" s="1"/>
  <c r="AD32" i="98"/>
  <c r="AN32" i="98" s="1"/>
  <c r="AE32" i="98"/>
  <c r="AB33" i="98"/>
  <c r="Z32" i="98" a="1"/>
  <c r="Z32" i="98" s="1"/>
  <c r="AA32" i="98"/>
  <c r="S34" i="98"/>
  <c r="V34" i="98"/>
  <c r="X34" i="98"/>
  <c r="U34" i="98"/>
  <c r="W34" i="98"/>
  <c r="R35" i="98"/>
  <c r="T34" i="98"/>
  <c r="AK34" i="98" s="1" a="1"/>
  <c r="AK34" i="98" s="1"/>
  <c r="AO30" i="98" a="1"/>
  <c r="AO30" i="98" s="1"/>
  <c r="AP23" i="98"/>
  <c r="C37" i="98"/>
  <c r="D37" i="98" s="1" a="1"/>
  <c r="D37" i="98" s="1"/>
  <c r="B38" i="98"/>
  <c r="AC32" i="98"/>
  <c r="Y32" i="98" a="1"/>
  <c r="Y32" i="98" s="1"/>
  <c r="AB34" i="97"/>
  <c r="AC33" i="97"/>
  <c r="W35" i="97"/>
  <c r="R36" i="97"/>
  <c r="V35" i="97"/>
  <c r="U35" i="97"/>
  <c r="S35" i="97"/>
  <c r="T35" i="97"/>
  <c r="AK35" i="97" s="1" a="1"/>
  <c r="AK35" i="97" s="1"/>
  <c r="X35" i="97"/>
  <c r="AL34" i="97"/>
  <c r="AA32" i="97"/>
  <c r="Z32" i="97" a="1"/>
  <c r="Z32" i="97" s="1"/>
  <c r="AD33" i="97"/>
  <c r="AN33" i="97" s="1"/>
  <c r="AE33" i="97"/>
  <c r="C38" i="97"/>
  <c r="D38" i="97" s="1" a="1"/>
  <c r="D38" i="97" s="1"/>
  <c r="B39" i="97"/>
  <c r="AM33" i="97"/>
  <c r="Y33" i="97" s="1" a="1"/>
  <c r="Y33" i="97" s="1"/>
  <c r="AP25" i="97"/>
  <c r="AO32" i="97" a="1"/>
  <c r="AO32" i="97" s="1"/>
  <c r="AB34" i="96"/>
  <c r="C37" i="96"/>
  <c r="D37" i="96" s="1" a="1"/>
  <c r="D37" i="96" s="1"/>
  <c r="B38" i="96"/>
  <c r="AC33" i="96"/>
  <c r="AD33" i="96"/>
  <c r="AN33" i="96" s="1"/>
  <c r="AL34" i="96"/>
  <c r="AE34" i="96" s="1"/>
  <c r="AM33" i="96"/>
  <c r="W35" i="96"/>
  <c r="R36" i="96"/>
  <c r="V35" i="96"/>
  <c r="U35" i="96"/>
  <c r="S35" i="96"/>
  <c r="T35" i="96" s="1"/>
  <c r="AK35" i="96" s="1" a="1"/>
  <c r="AK35" i="96" s="1"/>
  <c r="X35" i="96"/>
  <c r="AE33" i="96"/>
  <c r="AO32" i="96" a="1"/>
  <c r="AO32" i="96" s="1"/>
  <c r="AP25" i="96"/>
  <c r="AO31" i="90" a="1"/>
  <c r="AO31" i="90" s="1"/>
  <c r="AP25" i="90" s="1"/>
  <c r="AO32" i="93" a="1"/>
  <c r="AO32" i="93" s="1"/>
  <c r="AP26" i="93" s="1"/>
  <c r="AD33" i="95"/>
  <c r="AN33" i="95" s="1"/>
  <c r="AB34" i="95"/>
  <c r="W35" i="95"/>
  <c r="U35" i="95"/>
  <c r="R36" i="95"/>
  <c r="X35" i="95"/>
  <c r="V35" i="95"/>
  <c r="S35" i="95"/>
  <c r="T35" i="95" s="1"/>
  <c r="AK35" i="95" s="1" a="1"/>
  <c r="AK35" i="95" s="1"/>
  <c r="C36" i="95"/>
  <c r="D36" i="95" s="1" a="1"/>
  <c r="D36" i="95" s="1"/>
  <c r="B37" i="95"/>
  <c r="AL34" i="95"/>
  <c r="AO31" i="95" a="1"/>
  <c r="AO31" i="95" s="1"/>
  <c r="AP24" i="95"/>
  <c r="AC33" i="95"/>
  <c r="AM33" i="95"/>
  <c r="Y33" i="95" s="1" a="1"/>
  <c r="Y33" i="95" s="1"/>
  <c r="AA32" i="95"/>
  <c r="Z32" i="95" a="1"/>
  <c r="Z32" i="95" s="1"/>
  <c r="AB34" i="94"/>
  <c r="AA33" i="94"/>
  <c r="Z33" i="94" a="1"/>
  <c r="Z33" i="94" s="1"/>
  <c r="AO31" i="94" a="1"/>
  <c r="AO31" i="94" s="1"/>
  <c r="AP24" i="94"/>
  <c r="AL34" i="94"/>
  <c r="W35" i="94"/>
  <c r="R36" i="94"/>
  <c r="U35" i="94"/>
  <c r="V35" i="94"/>
  <c r="S35" i="94"/>
  <c r="T35" i="94" s="1"/>
  <c r="AK35" i="94" s="1" a="1"/>
  <c r="AK35" i="94" s="1"/>
  <c r="X35" i="94"/>
  <c r="C37" i="94"/>
  <c r="D37" i="94" s="1" a="1"/>
  <c r="D37" i="94" s="1"/>
  <c r="B38" i="94"/>
  <c r="AD33" i="94"/>
  <c r="AN33" i="94" s="1"/>
  <c r="AE33" i="94"/>
  <c r="AC33" i="94"/>
  <c r="Y33" i="94" a="1"/>
  <c r="Y33" i="94" s="1"/>
  <c r="Z33" i="92" a="1"/>
  <c r="Z33" i="92" s="1"/>
  <c r="AM33" i="93"/>
  <c r="Y33" i="93" s="1" a="1"/>
  <c r="Y33" i="93" s="1"/>
  <c r="AD33" i="93"/>
  <c r="AN33" i="93" s="1"/>
  <c r="AC33" i="93"/>
  <c r="AL34" i="93"/>
  <c r="AC34" i="93" s="1"/>
  <c r="W35" i="93"/>
  <c r="R36" i="93"/>
  <c r="X35" i="93"/>
  <c r="V35" i="93"/>
  <c r="U35" i="93"/>
  <c r="S35" i="93"/>
  <c r="T35" i="93" s="1"/>
  <c r="AK35" i="93" s="1" a="1"/>
  <c r="AK35" i="93" s="1"/>
  <c r="AB35" i="93" s="1"/>
  <c r="AN33" i="89"/>
  <c r="Y33" i="92" a="1"/>
  <c r="Y33" i="92" s="1"/>
  <c r="Z31" i="91" a="1"/>
  <c r="Z31" i="91" s="1"/>
  <c r="AA31" i="91"/>
  <c r="B39" i="93"/>
  <c r="C38" i="93"/>
  <c r="D38" i="93" s="1" a="1"/>
  <c r="D38" i="93" s="1"/>
  <c r="AB35" i="92"/>
  <c r="W36" i="92"/>
  <c r="B37" i="92"/>
  <c r="C36" i="92"/>
  <c r="D36" i="92" s="1" a="1"/>
  <c r="D36" i="92" s="1"/>
  <c r="AL35" i="92"/>
  <c r="AC34" i="92"/>
  <c r="S36" i="92"/>
  <c r="T36" i="92"/>
  <c r="AK36" i="92" s="1" a="1"/>
  <c r="AK36" i="92" s="1"/>
  <c r="R37" i="92"/>
  <c r="X36" i="92"/>
  <c r="V36" i="92"/>
  <c r="U36" i="92"/>
  <c r="AD34" i="92"/>
  <c r="AN34" i="92" s="1"/>
  <c r="AE34" i="92"/>
  <c r="AM34" i="92"/>
  <c r="AO33" i="92" a="1"/>
  <c r="AO33" i="92" s="1"/>
  <c r="AP26" i="92"/>
  <c r="S34" i="91"/>
  <c r="T34" i="91" s="1"/>
  <c r="AK34" i="91" s="1" a="1"/>
  <c r="AK34" i="91" s="1"/>
  <c r="AB34" i="91" s="1"/>
  <c r="W34" i="91"/>
  <c r="V34" i="91"/>
  <c r="R35" i="91"/>
  <c r="U34" i="91"/>
  <c r="X34" i="91"/>
  <c r="AB33" i="91"/>
  <c r="AL33" i="91"/>
  <c r="AE33" i="91" s="1"/>
  <c r="AM32" i="91"/>
  <c r="Y32" i="91" s="1" a="1"/>
  <c r="Y32" i="91" s="1"/>
  <c r="AC32" i="91"/>
  <c r="AD32" i="91"/>
  <c r="AN32" i="91" s="1"/>
  <c r="AO32" i="91" s="1" a="1"/>
  <c r="AO32" i="91" s="1"/>
  <c r="C36" i="91"/>
  <c r="D36" i="91" s="1" a="1"/>
  <c r="D36" i="91" s="1"/>
  <c r="B37" i="91"/>
  <c r="Y33" i="88" a="1"/>
  <c r="Y33" i="88" s="1"/>
  <c r="Z33" i="88" a="1"/>
  <c r="Z33" i="88" s="1"/>
  <c r="AP25" i="91"/>
  <c r="AM33" i="89"/>
  <c r="AA33" i="89" s="1"/>
  <c r="AL33" i="90"/>
  <c r="AD33" i="90" s="1"/>
  <c r="AC32" i="90"/>
  <c r="AD32" i="90"/>
  <c r="AN32" i="90" s="1"/>
  <c r="V34" i="90"/>
  <c r="U34" i="90"/>
  <c r="X34" i="90"/>
  <c r="R35" i="90"/>
  <c r="S34" i="90"/>
  <c r="T34" i="90" s="1"/>
  <c r="AK34" i="90" s="1" a="1"/>
  <c r="AK34" i="90" s="1"/>
  <c r="AB34" i="90" s="1"/>
  <c r="W34" i="90"/>
  <c r="Y31" i="90" a="1"/>
  <c r="Y31" i="90" s="1"/>
  <c r="Z31" i="90" a="1"/>
  <c r="Z31" i="90" s="1"/>
  <c r="AA31" i="90"/>
  <c r="AC33" i="89"/>
  <c r="AE33" i="89"/>
  <c r="AM32" i="90"/>
  <c r="B40" i="90"/>
  <c r="C39" i="90"/>
  <c r="D39" i="90" s="1" a="1"/>
  <c r="D39" i="90" s="1"/>
  <c r="C36" i="89"/>
  <c r="D36" i="89" s="1" a="1"/>
  <c r="D36" i="89" s="1"/>
  <c r="B37" i="89"/>
  <c r="AB34" i="89"/>
  <c r="AO31" i="89" a="1"/>
  <c r="AO31" i="89" s="1"/>
  <c r="AP24" i="89"/>
  <c r="AA32" i="89"/>
  <c r="Z32" i="89" a="1"/>
  <c r="Z32" i="89" s="1"/>
  <c r="W35" i="89"/>
  <c r="U35" i="89"/>
  <c r="R36" i="89"/>
  <c r="V35" i="89"/>
  <c r="S35" i="89"/>
  <c r="T35" i="89" s="1"/>
  <c r="AK35" i="89" s="1" a="1"/>
  <c r="AK35" i="89" s="1"/>
  <c r="X35" i="89"/>
  <c r="AL34" i="89"/>
  <c r="AD34" i="89" s="1"/>
  <c r="Y32" i="89" a="1"/>
  <c r="Y32" i="89" s="1"/>
  <c r="C37" i="88"/>
  <c r="D37" i="88" s="1" a="1"/>
  <c r="D37" i="88" s="1"/>
  <c r="B38" i="88"/>
  <c r="AB35" i="88"/>
  <c r="Z34" i="88" a="1"/>
  <c r="Z34" i="88" s="1"/>
  <c r="AA34" i="88"/>
  <c r="AO32" i="88" a="1"/>
  <c r="AO32" i="88" s="1"/>
  <c r="AP25" i="88"/>
  <c r="AE34" i="88"/>
  <c r="S36" i="88"/>
  <c r="X36" i="88"/>
  <c r="W36" i="88"/>
  <c r="R37" i="88"/>
  <c r="V36" i="88"/>
  <c r="T36" i="88"/>
  <c r="AK36" i="88" s="1" a="1"/>
  <c r="AK36" i="88" s="1"/>
  <c r="U36" i="88"/>
  <c r="Y34" i="88" a="1"/>
  <c r="Y34" i="88" s="1"/>
  <c r="AC34" i="88"/>
  <c r="AL35" i="88"/>
  <c r="AE35" i="88" s="1"/>
  <c r="AD34" i="88"/>
  <c r="AN34" i="88" s="1"/>
  <c r="B38" i="87"/>
  <c r="C37" i="87"/>
  <c r="D37" i="87" s="1" a="1"/>
  <c r="D37" i="87" s="1"/>
  <c r="AB34" i="87"/>
  <c r="AA33" i="87"/>
  <c r="Z33" i="87" a="1"/>
  <c r="Z33" i="87" s="1"/>
  <c r="AO32" i="87" a="1"/>
  <c r="AO32" i="87" s="1"/>
  <c r="AP25" i="87"/>
  <c r="W35" i="87"/>
  <c r="R36" i="87"/>
  <c r="V35" i="87"/>
  <c r="U35" i="87"/>
  <c r="X35" i="87"/>
  <c r="S35" i="87"/>
  <c r="T35" i="87" s="1"/>
  <c r="AK35" i="87" s="1" a="1"/>
  <c r="AK35" i="87" s="1"/>
  <c r="AL34" i="87"/>
  <c r="AC33" i="87"/>
  <c r="Y33" i="87" a="1"/>
  <c r="Y33" i="87" s="1"/>
  <c r="AD33" i="87"/>
  <c r="AN33" i="87" s="1"/>
  <c r="AE33" i="87"/>
  <c r="Z32" i="87" a="1"/>
  <c r="Z32" i="87" s="1"/>
  <c r="AA32" i="87"/>
  <c r="AO30" i="85" a="1"/>
  <c r="AO30" i="85" s="1"/>
  <c r="AP24" i="85" s="1"/>
  <c r="B36" i="85"/>
  <c r="C35" i="85"/>
  <c r="D35" i="85" s="1" a="1"/>
  <c r="D35" i="85" s="1"/>
  <c r="AL32" i="85"/>
  <c r="AE32" i="85" s="1"/>
  <c r="AD31" i="85"/>
  <c r="AN31" i="85" s="1"/>
  <c r="AC31" i="85"/>
  <c r="Z30" i="85" a="1"/>
  <c r="Z30" i="85" s="1"/>
  <c r="AA30" i="85"/>
  <c r="X33" i="85"/>
  <c r="W33" i="85"/>
  <c r="U33" i="85"/>
  <c r="V33" i="85"/>
  <c r="R34" i="85"/>
  <c r="S33" i="85"/>
  <c r="T33" i="85" s="1"/>
  <c r="AK33" i="85" s="1" a="1"/>
  <c r="AK33" i="85" s="1"/>
  <c r="AB33" i="85" s="1"/>
  <c r="AM31" i="85"/>
  <c r="AM33" i="98" l="1"/>
  <c r="AA33" i="98" s="1"/>
  <c r="AD33" i="98"/>
  <c r="AN33" i="98" s="1"/>
  <c r="AE33" i="98"/>
  <c r="Y33" i="98" a="1"/>
  <c r="Y33" i="98" s="1"/>
  <c r="AB36" i="99"/>
  <c r="AP26" i="99"/>
  <c r="AO33" i="99" a="1"/>
  <c r="AO33" i="99" s="1"/>
  <c r="AL36" i="99"/>
  <c r="S37" i="99"/>
  <c r="T37" i="99" s="1"/>
  <c r="AK37" i="99" s="1" a="1"/>
  <c r="AK37" i="99" s="1"/>
  <c r="W37" i="99"/>
  <c r="X37" i="99"/>
  <c r="V37" i="99"/>
  <c r="R38" i="99"/>
  <c r="U37" i="99"/>
  <c r="Z34" i="99" a="1"/>
  <c r="Z34" i="99" s="1"/>
  <c r="AA34" i="99"/>
  <c r="Y35" i="99" a="1"/>
  <c r="Y35" i="99" s="1"/>
  <c r="AC35" i="99"/>
  <c r="Z33" i="98" a="1"/>
  <c r="Z33" i="98" s="1"/>
  <c r="Y34" i="99" a="1"/>
  <c r="Y34" i="99" s="1"/>
  <c r="AE35" i="99"/>
  <c r="AD35" i="99"/>
  <c r="AN35" i="99" s="1"/>
  <c r="B40" i="99"/>
  <c r="C39" i="99"/>
  <c r="D39" i="99" s="1" a="1"/>
  <c r="D39" i="99" s="1"/>
  <c r="AM35" i="99"/>
  <c r="AB34" i="98"/>
  <c r="C38" i="98"/>
  <c r="D38" i="98" s="1" a="1"/>
  <c r="D38" i="98" s="1"/>
  <c r="B39" i="98"/>
  <c r="AO31" i="98" a="1"/>
  <c r="AO31" i="98" s="1"/>
  <c r="AP24" i="98"/>
  <c r="W35" i="98"/>
  <c r="R36" i="98"/>
  <c r="V35" i="98"/>
  <c r="U35" i="98"/>
  <c r="S35" i="98"/>
  <c r="T35" i="98" s="1"/>
  <c r="AK35" i="98" s="1" a="1"/>
  <c r="AK35" i="98" s="1"/>
  <c r="X35" i="98"/>
  <c r="AL34" i="98"/>
  <c r="AN34" i="89"/>
  <c r="S36" i="97"/>
  <c r="R37" i="97"/>
  <c r="W36" i="97"/>
  <c r="V36" i="97"/>
  <c r="U36" i="97"/>
  <c r="T36" i="97"/>
  <c r="AK36" i="97" s="1" a="1"/>
  <c r="AK36" i="97" s="1"/>
  <c r="X36" i="97"/>
  <c r="AL35" i="97"/>
  <c r="AM35" i="97" s="1"/>
  <c r="Z35" i="97" s="1" a="1"/>
  <c r="Z35" i="97" s="1"/>
  <c r="AC34" i="97"/>
  <c r="AD34" i="97"/>
  <c r="AN34" i="97" s="1"/>
  <c r="AE34" i="97"/>
  <c r="AB35" i="97"/>
  <c r="AO33" i="97" a="1"/>
  <c r="AO33" i="97" s="1"/>
  <c r="AP26" i="97"/>
  <c r="AA33" i="97"/>
  <c r="Z33" i="97" a="1"/>
  <c r="Z33" i="97" s="1"/>
  <c r="AM34" i="97"/>
  <c r="Y34" i="97" s="1" a="1"/>
  <c r="Y34" i="97" s="1"/>
  <c r="B40" i="97"/>
  <c r="C39" i="97"/>
  <c r="D39" i="97" s="1" a="1"/>
  <c r="D39" i="97" s="1"/>
  <c r="AO32" i="90" a="1"/>
  <c r="AO32" i="90" s="1"/>
  <c r="AP26" i="90" s="1"/>
  <c r="AO33" i="93" a="1"/>
  <c r="AO33" i="93" s="1"/>
  <c r="AP27" i="93" s="1"/>
  <c r="AB35" i="96"/>
  <c r="AL35" i="96"/>
  <c r="AA33" i="96"/>
  <c r="Z33" i="96" a="1"/>
  <c r="Z33" i="96" s="1"/>
  <c r="Y33" i="96" a="1"/>
  <c r="Y33" i="96" s="1"/>
  <c r="AD34" i="96"/>
  <c r="AN34" i="96" s="1"/>
  <c r="S36" i="96"/>
  <c r="X36" i="96"/>
  <c r="V36" i="96"/>
  <c r="R37" i="96"/>
  <c r="W36" i="96"/>
  <c r="U36" i="96"/>
  <c r="T36" i="96"/>
  <c r="AK36" i="96" s="1" a="1"/>
  <c r="AK36" i="96" s="1"/>
  <c r="AC34" i="96"/>
  <c r="C38" i="96"/>
  <c r="D38" i="96" s="1" a="1"/>
  <c r="D38" i="96" s="1"/>
  <c r="B39" i="96"/>
  <c r="AM34" i="96"/>
  <c r="Y34" i="96" s="1" a="1"/>
  <c r="Y34" i="96" s="1"/>
  <c r="AO33" i="96" a="1"/>
  <c r="AO33" i="96" s="1"/>
  <c r="AP26" i="96"/>
  <c r="AB35" i="95"/>
  <c r="AO32" i="95" a="1"/>
  <c r="AO32" i="95" s="1"/>
  <c r="AP25" i="95"/>
  <c r="C37" i="95"/>
  <c r="D37" i="95" s="1" a="1"/>
  <c r="D37" i="95" s="1"/>
  <c r="B38" i="95"/>
  <c r="S36" i="95"/>
  <c r="U36" i="95"/>
  <c r="T36" i="95"/>
  <c r="AK36" i="95" s="1" a="1"/>
  <c r="AK36" i="95" s="1"/>
  <c r="R37" i="95"/>
  <c r="X36" i="95"/>
  <c r="W36" i="95"/>
  <c r="V36" i="95"/>
  <c r="AL35" i="95"/>
  <c r="AC34" i="95"/>
  <c r="AD34" i="95"/>
  <c r="AN34" i="95" s="1"/>
  <c r="AE34" i="95"/>
  <c r="AM34" i="95"/>
  <c r="Y34" i="95" s="1" a="1"/>
  <c r="Y34" i="95" s="1"/>
  <c r="AA33" i="95"/>
  <c r="Z33" i="95" a="1"/>
  <c r="Z33" i="95" s="1"/>
  <c r="AD34" i="93"/>
  <c r="AN34" i="93" s="1"/>
  <c r="AB35" i="94"/>
  <c r="S36" i="94"/>
  <c r="R37" i="94"/>
  <c r="X36" i="94"/>
  <c r="W36" i="94"/>
  <c r="V36" i="94"/>
  <c r="U36" i="94"/>
  <c r="T36" i="94"/>
  <c r="AK36" i="94" s="1" a="1"/>
  <c r="AK36" i="94" s="1"/>
  <c r="AC34" i="94"/>
  <c r="AL35" i="94"/>
  <c r="AD35" i="94" s="1"/>
  <c r="AP25" i="94"/>
  <c r="AO32" i="94" a="1"/>
  <c r="AO32" i="94" s="1"/>
  <c r="AD34" i="94"/>
  <c r="AN34" i="94" s="1"/>
  <c r="AE34" i="94"/>
  <c r="C38" i="94"/>
  <c r="D38" i="94" s="1" a="1"/>
  <c r="D38" i="94" s="1"/>
  <c r="B39" i="94"/>
  <c r="AM34" i="94"/>
  <c r="Y34" i="94" s="1" a="1"/>
  <c r="Y34" i="94" s="1"/>
  <c r="AM34" i="93"/>
  <c r="AL35" i="93"/>
  <c r="AL36" i="92"/>
  <c r="AC36" i="92" s="1"/>
  <c r="U36" i="93"/>
  <c r="S36" i="93"/>
  <c r="T36" i="93" s="1"/>
  <c r="AK36" i="93" s="1" a="1"/>
  <c r="AK36" i="93" s="1"/>
  <c r="X36" i="93"/>
  <c r="W36" i="93"/>
  <c r="V36" i="93"/>
  <c r="R37" i="93"/>
  <c r="Z33" i="93" a="1"/>
  <c r="Z33" i="93" s="1"/>
  <c r="AA33" i="93"/>
  <c r="C39" i="93"/>
  <c r="D39" i="93" s="1" a="1"/>
  <c r="D39" i="93" s="1"/>
  <c r="B40" i="93"/>
  <c r="U37" i="92"/>
  <c r="S37" i="92"/>
  <c r="W37" i="92"/>
  <c r="X37" i="92"/>
  <c r="T37" i="92"/>
  <c r="AK37" i="92" s="1" a="1"/>
  <c r="AK37" i="92" s="1"/>
  <c r="R38" i="92"/>
  <c r="V37" i="92"/>
  <c r="AE37" i="92"/>
  <c r="AE35" i="92"/>
  <c r="AC35" i="92"/>
  <c r="AA34" i="92"/>
  <c r="Z34" i="92" a="1"/>
  <c r="Z34" i="92" s="1"/>
  <c r="Y34" i="92" a="1"/>
  <c r="Y34" i="92" s="1"/>
  <c r="AB36" i="92"/>
  <c r="AE36" i="92"/>
  <c r="C37" i="92"/>
  <c r="D37" i="92" s="1" a="1"/>
  <c r="D37" i="92" s="1"/>
  <c r="B38" i="92"/>
  <c r="AM35" i="92"/>
  <c r="AD35" i="92"/>
  <c r="AN35" i="92" s="1"/>
  <c r="AP27" i="92"/>
  <c r="AO34" i="92" a="1"/>
  <c r="AO34" i="92" s="1"/>
  <c r="AL34" i="90"/>
  <c r="AC34" i="90" s="1"/>
  <c r="AA32" i="91"/>
  <c r="Z32" i="91" a="1"/>
  <c r="Z32" i="91" s="1"/>
  <c r="AC33" i="91"/>
  <c r="AD33" i="91"/>
  <c r="AN33" i="91" s="1"/>
  <c r="AO33" i="91" s="1" a="1"/>
  <c r="AO33" i="91" s="1"/>
  <c r="X35" i="91"/>
  <c r="R36" i="91"/>
  <c r="W35" i="91"/>
  <c r="S35" i="91"/>
  <c r="T35" i="91" s="1"/>
  <c r="AK35" i="91" s="1" a="1"/>
  <c r="AK35" i="91" s="1"/>
  <c r="AB35" i="91" s="1"/>
  <c r="V35" i="91"/>
  <c r="U35" i="91"/>
  <c r="B38" i="91"/>
  <c r="C37" i="91"/>
  <c r="D37" i="91" s="1" a="1"/>
  <c r="D37" i="91" s="1"/>
  <c r="AM33" i="91"/>
  <c r="AL34" i="91"/>
  <c r="Y33" i="89" a="1"/>
  <c r="Y33" i="89" s="1"/>
  <c r="Z33" i="89" a="1"/>
  <c r="Z33" i="89" s="1"/>
  <c r="AN33" i="90"/>
  <c r="AP26" i="91"/>
  <c r="AA32" i="90"/>
  <c r="Y32" i="90" a="1"/>
  <c r="Y32" i="90" s="1"/>
  <c r="Z32" i="90" a="1"/>
  <c r="Z32" i="90" s="1"/>
  <c r="V35" i="90"/>
  <c r="U35" i="90"/>
  <c r="S35" i="90"/>
  <c r="T35" i="90" s="1"/>
  <c r="AK35" i="90" s="1" a="1"/>
  <c r="AK35" i="90" s="1"/>
  <c r="AB35" i="90" s="1"/>
  <c r="X35" i="90"/>
  <c r="W35" i="90"/>
  <c r="R36" i="90"/>
  <c r="AE34" i="90"/>
  <c r="AM33" i="90"/>
  <c r="Y33" i="90" s="1" a="1"/>
  <c r="Y33" i="90" s="1"/>
  <c r="AC33" i="90"/>
  <c r="AE33" i="90"/>
  <c r="B41" i="90"/>
  <c r="C40" i="90"/>
  <c r="D40" i="90" s="1" a="1"/>
  <c r="D40" i="90" s="1"/>
  <c r="C37" i="89"/>
  <c r="D37" i="89" s="1" a="1"/>
  <c r="D37" i="89" s="1"/>
  <c r="B38" i="89"/>
  <c r="AB35" i="89"/>
  <c r="S36" i="89"/>
  <c r="U36" i="89"/>
  <c r="T36" i="89"/>
  <c r="AK36" i="89" s="1" a="1"/>
  <c r="AK36" i="89" s="1"/>
  <c r="R37" i="89"/>
  <c r="V36" i="89"/>
  <c r="X36" i="89"/>
  <c r="W36" i="89"/>
  <c r="AL35" i="89"/>
  <c r="AP25" i="89"/>
  <c r="AO32" i="89" a="1"/>
  <c r="AO32" i="89" s="1"/>
  <c r="AE34" i="89"/>
  <c r="AC34" i="89"/>
  <c r="AM34" i="89"/>
  <c r="Y34" i="89" s="1" a="1"/>
  <c r="Y34" i="89" s="1"/>
  <c r="C38" i="88"/>
  <c r="D38" i="88" s="1" a="1"/>
  <c r="D38" i="88" s="1"/>
  <c r="B39" i="88"/>
  <c r="AD35" i="88"/>
  <c r="AN35" i="88" s="1"/>
  <c r="AB36" i="88"/>
  <c r="AL36" i="88"/>
  <c r="AD36" i="88" s="1"/>
  <c r="U37" i="88"/>
  <c r="V37" i="88"/>
  <c r="W37" i="88"/>
  <c r="X37" i="88"/>
  <c r="S37" i="88"/>
  <c r="T37" i="88" s="1"/>
  <c r="AK37" i="88" s="1" a="1"/>
  <c r="AK37" i="88" s="1"/>
  <c r="R38" i="88"/>
  <c r="AP26" i="88"/>
  <c r="AO33" i="88" a="1"/>
  <c r="AO33" i="88" s="1"/>
  <c r="AC35" i="88"/>
  <c r="AM35" i="88"/>
  <c r="Y35" i="88" s="1" a="1"/>
  <c r="Y35" i="88" s="1"/>
  <c r="B39" i="87"/>
  <c r="C38" i="87"/>
  <c r="D38" i="87" s="1" a="1"/>
  <c r="D38" i="87" s="1"/>
  <c r="AB35" i="87"/>
  <c r="AL35" i="87"/>
  <c r="AC34" i="87"/>
  <c r="S36" i="87"/>
  <c r="T36" i="87" s="1"/>
  <c r="AK36" i="87" s="1" a="1"/>
  <c r="AK36" i="87" s="1"/>
  <c r="X36" i="87"/>
  <c r="U36" i="87"/>
  <c r="R37" i="87"/>
  <c r="W36" i="87"/>
  <c r="V36" i="87"/>
  <c r="AP26" i="87"/>
  <c r="AO33" i="87" a="1"/>
  <c r="AO33" i="87" s="1"/>
  <c r="AE34" i="87"/>
  <c r="AD34" i="87"/>
  <c r="AN34" i="87" s="1"/>
  <c r="AM34" i="87"/>
  <c r="AO31" i="85" a="1"/>
  <c r="AO31" i="85" s="1"/>
  <c r="AP25" i="85" s="1"/>
  <c r="AL33" i="85"/>
  <c r="AM33" i="85" s="1"/>
  <c r="Y31" i="85" a="1"/>
  <c r="Y31" i="85" s="1"/>
  <c r="AA31" i="85"/>
  <c r="Z31" i="85" a="1"/>
  <c r="Z31" i="85" s="1"/>
  <c r="V34" i="85"/>
  <c r="U34" i="85"/>
  <c r="X34" i="85"/>
  <c r="W34" i="85"/>
  <c r="S34" i="85"/>
  <c r="T34" i="85" s="1"/>
  <c r="AK34" i="85" s="1" a="1"/>
  <c r="AK34" i="85" s="1"/>
  <c r="R35" i="85"/>
  <c r="AM32" i="85"/>
  <c r="Y32" i="85" s="1" a="1"/>
  <c r="Y32" i="85" s="1"/>
  <c r="AC32" i="85"/>
  <c r="AD32" i="85"/>
  <c r="AN32" i="85" s="1"/>
  <c r="B37" i="85"/>
  <c r="C36" i="85"/>
  <c r="D36" i="85" s="1" a="1"/>
  <c r="D36" i="85" s="1"/>
  <c r="AB37" i="99" l="1"/>
  <c r="W38" i="99"/>
  <c r="X38" i="99"/>
  <c r="V38" i="99"/>
  <c r="U38" i="99"/>
  <c r="R39" i="99"/>
  <c r="S38" i="99"/>
  <c r="T38" i="99" s="1"/>
  <c r="AK38" i="99" s="1" a="1"/>
  <c r="AK38" i="99" s="1"/>
  <c r="AL37" i="99"/>
  <c r="AE37" i="99" s="1"/>
  <c r="AC36" i="99"/>
  <c r="AA35" i="99"/>
  <c r="Z35" i="99" a="1"/>
  <c r="Z35" i="99" s="1"/>
  <c r="AD36" i="99"/>
  <c r="AN36" i="99" s="1"/>
  <c r="AO34" i="99" a="1"/>
  <c r="AO34" i="99" s="1"/>
  <c r="AP27" i="99"/>
  <c r="AE36" i="99"/>
  <c r="B41" i="99"/>
  <c r="C40" i="99"/>
  <c r="D40" i="99" s="1" a="1"/>
  <c r="D40" i="99" s="1"/>
  <c r="AM36" i="99"/>
  <c r="Y36" i="99" s="1" a="1"/>
  <c r="Y36" i="99" s="1"/>
  <c r="AB35" i="98"/>
  <c r="AC34" i="98"/>
  <c r="S36" i="98"/>
  <c r="W36" i="98"/>
  <c r="X36" i="98"/>
  <c r="V36" i="98"/>
  <c r="U36" i="98"/>
  <c r="T36" i="98"/>
  <c r="AK36" i="98" s="1" a="1"/>
  <c r="AK36" i="98" s="1"/>
  <c r="R37" i="98"/>
  <c r="AL35" i="98"/>
  <c r="AO32" i="98" a="1"/>
  <c r="AO32" i="98" s="1"/>
  <c r="AP25" i="98"/>
  <c r="B40" i="98"/>
  <c r="C39" i="98"/>
  <c r="D39" i="98" s="1" a="1"/>
  <c r="D39" i="98" s="1"/>
  <c r="AD34" i="98"/>
  <c r="AN34" i="98" s="1"/>
  <c r="AE34" i="98"/>
  <c r="AM34" i="98"/>
  <c r="Y34" i="98" s="1" a="1"/>
  <c r="Y34" i="98" s="1"/>
  <c r="AO34" i="93" a="1"/>
  <c r="AO34" i="93" s="1"/>
  <c r="AP28" i="93" s="1"/>
  <c r="AO33" i="90" a="1"/>
  <c r="AO33" i="90" s="1"/>
  <c r="AP27" i="90" s="1"/>
  <c r="AB36" i="97"/>
  <c r="AA35" i="97"/>
  <c r="AP27" i="97"/>
  <c r="AO34" i="97" a="1"/>
  <c r="AO34" i="97" s="1"/>
  <c r="AL36" i="97"/>
  <c r="AC35" i="97"/>
  <c r="Y35" i="97" a="1"/>
  <c r="Y35" i="97" s="1"/>
  <c r="AD35" i="97"/>
  <c r="AN35" i="97" s="1"/>
  <c r="S37" i="97"/>
  <c r="T37" i="97" s="1"/>
  <c r="AK37" i="97" s="1" a="1"/>
  <c r="AK37" i="97" s="1"/>
  <c r="R38" i="97"/>
  <c r="X37" i="97"/>
  <c r="W37" i="97"/>
  <c r="V37" i="97"/>
  <c r="U37" i="97"/>
  <c r="C40" i="97"/>
  <c r="D40" i="97" s="1" a="1"/>
  <c r="D40" i="97" s="1"/>
  <c r="B41" i="97"/>
  <c r="Z34" i="97" a="1"/>
  <c r="Z34" i="97" s="1"/>
  <c r="AA34" i="97"/>
  <c r="AE35" i="97"/>
  <c r="AB36" i="96"/>
  <c r="AC35" i="96"/>
  <c r="AL36" i="96"/>
  <c r="W37" i="96"/>
  <c r="X37" i="96"/>
  <c r="V37" i="96"/>
  <c r="U37" i="96"/>
  <c r="S37" i="96"/>
  <c r="T37" i="96" s="1"/>
  <c r="AK37" i="96" s="1" a="1"/>
  <c r="AK37" i="96" s="1"/>
  <c r="R38" i="96"/>
  <c r="AD35" i="96"/>
  <c r="AN35" i="96" s="1"/>
  <c r="AE35" i="96"/>
  <c r="AO34" i="96" a="1"/>
  <c r="AO34" i="96" s="1"/>
  <c r="AP27" i="96"/>
  <c r="Z34" i="96" a="1"/>
  <c r="Z34" i="96" s="1"/>
  <c r="AA34" i="96"/>
  <c r="B40" i="96"/>
  <c r="C39" i="96"/>
  <c r="D39" i="96" s="1" a="1"/>
  <c r="D39" i="96" s="1"/>
  <c r="AM35" i="96"/>
  <c r="Y35" i="96" s="1" a="1"/>
  <c r="Y35" i="96" s="1"/>
  <c r="AL36" i="95"/>
  <c r="AM36" i="95" s="1"/>
  <c r="AB36" i="95"/>
  <c r="AE36" i="95"/>
  <c r="AC35" i="95"/>
  <c r="X37" i="95"/>
  <c r="W37" i="95"/>
  <c r="U37" i="95"/>
  <c r="V37" i="95"/>
  <c r="S37" i="95"/>
  <c r="T37" i="95" s="1"/>
  <c r="AK37" i="95" s="1" a="1"/>
  <c r="AK37" i="95" s="1"/>
  <c r="R38" i="95"/>
  <c r="B39" i="95"/>
  <c r="C38" i="95"/>
  <c r="D38" i="95" s="1" a="1"/>
  <c r="D38" i="95" s="1"/>
  <c r="AP26" i="95"/>
  <c r="AO33" i="95" a="1"/>
  <c r="AO33" i="95" s="1"/>
  <c r="AD35" i="95"/>
  <c r="AN35" i="95" s="1"/>
  <c r="AE35" i="95"/>
  <c r="Z34" i="95" a="1"/>
  <c r="Z34" i="95" s="1"/>
  <c r="AA34" i="95"/>
  <c r="AM35" i="95"/>
  <c r="Y35" i="95" s="1" a="1"/>
  <c r="Y35" i="95" s="1"/>
  <c r="AN35" i="94"/>
  <c r="AD36" i="92"/>
  <c r="AN36" i="92" s="1"/>
  <c r="AM36" i="92"/>
  <c r="Z36" i="92" s="1" a="1"/>
  <c r="Z36" i="92" s="1"/>
  <c r="AB36" i="94"/>
  <c r="AL36" i="94"/>
  <c r="AO33" i="94" a="1"/>
  <c r="AO33" i="94" s="1"/>
  <c r="AP26" i="94"/>
  <c r="AE35" i="94"/>
  <c r="W37" i="94"/>
  <c r="V37" i="94"/>
  <c r="U37" i="94"/>
  <c r="S37" i="94"/>
  <c r="T37" i="94" s="1"/>
  <c r="AK37" i="94" s="1" a="1"/>
  <c r="AK37" i="94" s="1"/>
  <c r="R38" i="94"/>
  <c r="X37" i="94"/>
  <c r="Z34" i="94" a="1"/>
  <c r="Z34" i="94" s="1"/>
  <c r="AA34" i="94"/>
  <c r="AC35" i="94"/>
  <c r="B40" i="94"/>
  <c r="C39" i="94"/>
  <c r="D39" i="94" s="1" a="1"/>
  <c r="D39" i="94" s="1"/>
  <c r="AM35" i="94"/>
  <c r="Y35" i="94" s="1" a="1"/>
  <c r="Y35" i="94" s="1"/>
  <c r="Y34" i="93" a="1"/>
  <c r="Y34" i="93" s="1"/>
  <c r="AA34" i="93"/>
  <c r="Z34" i="93" a="1"/>
  <c r="Z34" i="93" s="1"/>
  <c r="AB36" i="93"/>
  <c r="AL36" i="93"/>
  <c r="S37" i="93"/>
  <c r="T37" i="93" s="1"/>
  <c r="AK37" i="93" s="1" a="1"/>
  <c r="AK37" i="93" s="1"/>
  <c r="V37" i="93"/>
  <c r="R38" i="93"/>
  <c r="W37" i="93"/>
  <c r="X37" i="93"/>
  <c r="U37" i="93"/>
  <c r="AE35" i="93"/>
  <c r="AC35" i="93"/>
  <c r="AD35" i="93"/>
  <c r="AN35" i="93" s="1"/>
  <c r="AM35" i="93"/>
  <c r="B41" i="93"/>
  <c r="C40" i="93"/>
  <c r="D40" i="93" s="1" a="1"/>
  <c r="D40" i="93" s="1"/>
  <c r="AA35" i="92"/>
  <c r="Z35" i="92" a="1"/>
  <c r="Z35" i="92" s="1"/>
  <c r="W38" i="92"/>
  <c r="V38" i="92"/>
  <c r="X38" i="92"/>
  <c r="U38" i="92"/>
  <c r="S38" i="92"/>
  <c r="T38" i="92" s="1"/>
  <c r="AK38" i="92" s="1" a="1"/>
  <c r="AK38" i="92" s="1"/>
  <c r="R39" i="92"/>
  <c r="AB37" i="92"/>
  <c r="Y35" i="92" a="1"/>
  <c r="Y35" i="92" s="1"/>
  <c r="AL37" i="92"/>
  <c r="AM37" i="92" s="1"/>
  <c r="C38" i="92"/>
  <c r="D38" i="92" s="1" a="1"/>
  <c r="D38" i="92" s="1"/>
  <c r="B39" i="92"/>
  <c r="AD34" i="90"/>
  <c r="AN34" i="90" s="1"/>
  <c r="AM34" i="90"/>
  <c r="Y34" i="90" s="1" a="1"/>
  <c r="Y34" i="90" s="1"/>
  <c r="AP28" i="92"/>
  <c r="AO35" i="92" a="1"/>
  <c r="AO35" i="92" s="1"/>
  <c r="B39" i="91"/>
  <c r="C38" i="91"/>
  <c r="D38" i="91" s="1" a="1"/>
  <c r="D38" i="91" s="1"/>
  <c r="AM34" i="91"/>
  <c r="Y34" i="91" s="1" a="1"/>
  <c r="Y34" i="91" s="1"/>
  <c r="AC34" i="91"/>
  <c r="AD34" i="91"/>
  <c r="AN34" i="91" s="1"/>
  <c r="AO34" i="91" s="1" a="1"/>
  <c r="AO34" i="91" s="1"/>
  <c r="V36" i="91"/>
  <c r="W36" i="91"/>
  <c r="X36" i="91"/>
  <c r="U36" i="91"/>
  <c r="S36" i="91"/>
  <c r="T36" i="91" s="1"/>
  <c r="AK36" i="91" s="1" a="1"/>
  <c r="AK36" i="91" s="1"/>
  <c r="AB36" i="91" s="1"/>
  <c r="R37" i="91"/>
  <c r="AA33" i="91"/>
  <c r="Z33" i="91" a="1"/>
  <c r="Z33" i="91" s="1"/>
  <c r="Y33" i="91" a="1"/>
  <c r="Y33" i="91" s="1"/>
  <c r="AL35" i="91"/>
  <c r="AN36" i="88"/>
  <c r="AE34" i="91"/>
  <c r="AL35" i="90"/>
  <c r="AM35" i="90" s="1"/>
  <c r="Y35" i="90" s="1" a="1"/>
  <c r="Y35" i="90" s="1"/>
  <c r="AP27" i="91"/>
  <c r="Z33" i="90" a="1"/>
  <c r="Z33" i="90" s="1"/>
  <c r="AA33" i="90"/>
  <c r="R37" i="90"/>
  <c r="W36" i="90"/>
  <c r="X36" i="90"/>
  <c r="U36" i="90"/>
  <c r="V36" i="90"/>
  <c r="S36" i="90"/>
  <c r="T36" i="90" s="1"/>
  <c r="AK36" i="90" s="1" a="1"/>
  <c r="AK36" i="90" s="1"/>
  <c r="AL36" i="89"/>
  <c r="AM36" i="89" s="1"/>
  <c r="B42" i="90"/>
  <c r="C41" i="90"/>
  <c r="D41" i="90" s="1" a="1"/>
  <c r="D41" i="90" s="1"/>
  <c r="B39" i="89"/>
  <c r="C38" i="89"/>
  <c r="D38" i="89" s="1" a="1"/>
  <c r="D38" i="89" s="1"/>
  <c r="AL37" i="88"/>
  <c r="AC37" i="88" s="1"/>
  <c r="AB36" i="89"/>
  <c r="AE36" i="89"/>
  <c r="AP26" i="89"/>
  <c r="AO33" i="89" a="1"/>
  <c r="AO33" i="89" s="1"/>
  <c r="AC35" i="89"/>
  <c r="AE35" i="89"/>
  <c r="X37" i="89"/>
  <c r="W37" i="89"/>
  <c r="U37" i="89"/>
  <c r="V37" i="89"/>
  <c r="S37" i="89"/>
  <c r="T37" i="89" s="1"/>
  <c r="AK37" i="89" s="1" a="1"/>
  <c r="AK37" i="89" s="1"/>
  <c r="R38" i="89"/>
  <c r="AD35" i="89"/>
  <c r="AN35" i="89" s="1"/>
  <c r="Z34" i="89" a="1"/>
  <c r="Z34" i="89" s="1"/>
  <c r="AA34" i="89"/>
  <c r="AM35" i="89"/>
  <c r="Y35" i="89" s="1" a="1"/>
  <c r="Y35" i="89" s="1"/>
  <c r="C39" i="88"/>
  <c r="D39" i="88" s="1" a="1"/>
  <c r="D39" i="88" s="1"/>
  <c r="B40" i="88"/>
  <c r="AB37" i="88"/>
  <c r="AE37" i="88"/>
  <c r="AA35" i="88"/>
  <c r="Z35" i="88" a="1"/>
  <c r="Z35" i="88" s="1"/>
  <c r="AO34" i="88" a="1"/>
  <c r="AO34" i="88" s="1"/>
  <c r="AP27" i="88"/>
  <c r="X38" i="88"/>
  <c r="W38" i="88"/>
  <c r="V38" i="88"/>
  <c r="R39" i="88"/>
  <c r="U38" i="88"/>
  <c r="S38" i="88"/>
  <c r="T38" i="88" s="1"/>
  <c r="AK38" i="88" s="1" a="1"/>
  <c r="AK38" i="88" s="1"/>
  <c r="AC36" i="88"/>
  <c r="AE36" i="88"/>
  <c r="AM36" i="88"/>
  <c r="Y36" i="88" s="1" a="1"/>
  <c r="Y36" i="88" s="1"/>
  <c r="C39" i="87"/>
  <c r="D39" i="87" s="1" a="1"/>
  <c r="D39" i="87" s="1"/>
  <c r="B40" i="87"/>
  <c r="AB36" i="87"/>
  <c r="AO34" i="87" a="1"/>
  <c r="AO34" i="87" s="1"/>
  <c r="AP27" i="87"/>
  <c r="U37" i="87"/>
  <c r="W37" i="87"/>
  <c r="V37" i="87"/>
  <c r="X37" i="87"/>
  <c r="S37" i="87"/>
  <c r="T37" i="87" s="1"/>
  <c r="AK37" i="87" s="1" a="1"/>
  <c r="AK37" i="87" s="1"/>
  <c r="R38" i="87"/>
  <c r="Z34" i="87" a="1"/>
  <c r="Z34" i="87" s="1"/>
  <c r="AA34" i="87"/>
  <c r="AC35" i="87"/>
  <c r="Y34" i="87" a="1"/>
  <c r="Y34" i="87" s="1"/>
  <c r="AD35" i="87"/>
  <c r="AN35" i="87" s="1"/>
  <c r="AE35" i="87"/>
  <c r="AL36" i="87"/>
  <c r="AD36" i="87" s="1"/>
  <c r="AM35" i="87"/>
  <c r="Y35" i="87" s="1" a="1"/>
  <c r="Y35" i="87" s="1"/>
  <c r="AO32" i="85" a="1"/>
  <c r="AO32" i="85" s="1"/>
  <c r="AP26" i="85" s="1"/>
  <c r="AC33" i="85"/>
  <c r="AL34" i="85"/>
  <c r="AD34" i="85" s="1"/>
  <c r="AD33" i="85"/>
  <c r="AN33" i="85" s="1"/>
  <c r="AE33" i="85"/>
  <c r="AA33" i="85"/>
  <c r="Z33" i="85" a="1"/>
  <c r="Z33" i="85" s="1"/>
  <c r="Y33" i="85" a="1"/>
  <c r="Y33" i="85" s="1"/>
  <c r="AB34" i="85"/>
  <c r="C37" i="85"/>
  <c r="D37" i="85" s="1" a="1"/>
  <c r="D37" i="85" s="1"/>
  <c r="B38" i="85"/>
  <c r="Z32" i="85" a="1"/>
  <c r="Z32" i="85" s="1"/>
  <c r="AA32" i="85"/>
  <c r="X35" i="85"/>
  <c r="W35" i="85"/>
  <c r="V35" i="85"/>
  <c r="U35" i="85"/>
  <c r="R36" i="85"/>
  <c r="S35" i="85"/>
  <c r="T35" i="85" s="1"/>
  <c r="AK35" i="85" s="1" a="1"/>
  <c r="AK35" i="85" s="1"/>
  <c r="AB35" i="85" s="1"/>
  <c r="AB38" i="99" l="1"/>
  <c r="AO35" i="99" a="1"/>
  <c r="AO35" i="99" s="1"/>
  <c r="AP28" i="99"/>
  <c r="X39" i="99"/>
  <c r="W39" i="99"/>
  <c r="V39" i="99"/>
  <c r="R40" i="99"/>
  <c r="U39" i="99"/>
  <c r="S39" i="99"/>
  <c r="T39" i="99" s="1"/>
  <c r="AK39" i="99" s="1" a="1"/>
  <c r="AK39" i="99" s="1"/>
  <c r="AL38" i="99"/>
  <c r="AE38" i="99" s="1"/>
  <c r="AC37" i="99"/>
  <c r="AD37" i="99"/>
  <c r="AN37" i="99" s="1"/>
  <c r="AA36" i="99"/>
  <c r="Z36" i="99" a="1"/>
  <c r="Z36" i="99" s="1"/>
  <c r="B42" i="99"/>
  <c r="C41" i="99"/>
  <c r="D41" i="99" s="1" a="1"/>
  <c r="D41" i="99" s="1"/>
  <c r="AM37" i="99"/>
  <c r="Y37" i="99" s="1" a="1"/>
  <c r="Y37" i="99" s="1"/>
  <c r="AO35" i="93" a="1"/>
  <c r="AO35" i="93" s="1"/>
  <c r="AO34" i="90" a="1"/>
  <c r="AO34" i="90" s="1"/>
  <c r="B41" i="98"/>
  <c r="C40" i="98"/>
  <c r="D40" i="98" s="1" a="1"/>
  <c r="D40" i="98" s="1"/>
  <c r="AO33" i="98" a="1"/>
  <c r="AO33" i="98" s="1"/>
  <c r="AP26" i="98"/>
  <c r="AC35" i="98"/>
  <c r="X37" i="98"/>
  <c r="W37" i="98"/>
  <c r="U37" i="98"/>
  <c r="R38" i="98"/>
  <c r="V37" i="98"/>
  <c r="S37" i="98"/>
  <c r="T37" i="98"/>
  <c r="AK37" i="98" s="1" a="1"/>
  <c r="AK37" i="98" s="1"/>
  <c r="AL36" i="98"/>
  <c r="AD36" i="98" s="1"/>
  <c r="AB36" i="98"/>
  <c r="AD35" i="98"/>
  <c r="AN35" i="98" s="1"/>
  <c r="AE35" i="98"/>
  <c r="Z34" i="98" a="1"/>
  <c r="Z34" i="98" s="1"/>
  <c r="AA34" i="98"/>
  <c r="AM35" i="98"/>
  <c r="Y35" i="98" s="1" a="1"/>
  <c r="Y35" i="98" s="1"/>
  <c r="AB37" i="97"/>
  <c r="AE37" i="97"/>
  <c r="AC36" i="97"/>
  <c r="AO35" i="97" a="1"/>
  <c r="AO35" i="97" s="1"/>
  <c r="AP28" i="97"/>
  <c r="X38" i="97"/>
  <c r="W38" i="97"/>
  <c r="U38" i="97"/>
  <c r="V38" i="97"/>
  <c r="S38" i="97"/>
  <c r="T38" i="97" s="1"/>
  <c r="AK38" i="97" s="1" a="1"/>
  <c r="AK38" i="97" s="1"/>
  <c r="R39" i="97"/>
  <c r="AD36" i="97"/>
  <c r="AN36" i="97" s="1"/>
  <c r="AE36" i="97"/>
  <c r="AL37" i="97"/>
  <c r="B42" i="97"/>
  <c r="C41" i="97"/>
  <c r="D41" i="97" s="1" a="1"/>
  <c r="D41" i="97" s="1"/>
  <c r="AM36" i="97"/>
  <c r="Y36" i="97" s="1" a="1"/>
  <c r="Y36" i="97" s="1"/>
  <c r="AC36" i="95"/>
  <c r="AB37" i="96"/>
  <c r="AC36" i="96"/>
  <c r="AD36" i="96"/>
  <c r="AN36" i="96" s="1"/>
  <c r="AE36" i="96"/>
  <c r="X38" i="96"/>
  <c r="R39" i="96"/>
  <c r="V38" i="96"/>
  <c r="S38" i="96"/>
  <c r="T38" i="96" s="1"/>
  <c r="AK38" i="96" s="1" a="1"/>
  <c r="AK38" i="96" s="1"/>
  <c r="W38" i="96"/>
  <c r="U38" i="96"/>
  <c r="Z35" i="96" a="1"/>
  <c r="Z35" i="96" s="1"/>
  <c r="AA35" i="96"/>
  <c r="AO35" i="96" a="1"/>
  <c r="AO35" i="96" s="1"/>
  <c r="AP28" i="96"/>
  <c r="AL37" i="96"/>
  <c r="AM37" i="96" s="1"/>
  <c r="B41" i="96"/>
  <c r="C40" i="96"/>
  <c r="D40" i="96" s="1" a="1"/>
  <c r="D40" i="96" s="1"/>
  <c r="AM36" i="96"/>
  <c r="Y36" i="96" s="1" a="1"/>
  <c r="Y36" i="96" s="1"/>
  <c r="AD36" i="95"/>
  <c r="AN36" i="95" s="1"/>
  <c r="Z36" i="95" a="1"/>
  <c r="Z36" i="95" s="1"/>
  <c r="AA36" i="95"/>
  <c r="Y36" i="95" a="1"/>
  <c r="Y36" i="95" s="1"/>
  <c r="AB37" i="95"/>
  <c r="X38" i="95"/>
  <c r="W38" i="95"/>
  <c r="R39" i="95"/>
  <c r="S38" i="95"/>
  <c r="T38" i="95" s="1"/>
  <c r="AK38" i="95" s="1" a="1"/>
  <c r="AK38" i="95" s="1"/>
  <c r="V38" i="95"/>
  <c r="U38" i="95"/>
  <c r="AL37" i="95"/>
  <c r="AE37" i="95" s="1"/>
  <c r="C39" i="95"/>
  <c r="D39" i="95" s="1" a="1"/>
  <c r="D39" i="95" s="1"/>
  <c r="B40" i="95"/>
  <c r="AO34" i="95" a="1"/>
  <c r="AO34" i="95" s="1"/>
  <c r="AP27" i="95"/>
  <c r="Z35" i="95" a="1"/>
  <c r="Z35" i="95" s="1"/>
  <c r="AA35" i="95"/>
  <c r="Y36" i="92" a="1"/>
  <c r="Y36" i="92" s="1"/>
  <c r="AA36" i="92"/>
  <c r="AB37" i="94"/>
  <c r="AL37" i="94"/>
  <c r="AE37" i="94" s="1"/>
  <c r="AO34" i="94" a="1"/>
  <c r="AO34" i="94" s="1"/>
  <c r="AP27" i="94"/>
  <c r="AC36" i="94"/>
  <c r="AD36" i="94"/>
  <c r="AN36" i="94" s="1"/>
  <c r="AE36" i="94"/>
  <c r="X38" i="94"/>
  <c r="W38" i="94"/>
  <c r="V38" i="94"/>
  <c r="U38" i="94"/>
  <c r="S38" i="94"/>
  <c r="T38" i="94" s="1"/>
  <c r="AK38" i="94" s="1" a="1"/>
  <c r="AK38" i="94" s="1"/>
  <c r="R39" i="94"/>
  <c r="AA35" i="94"/>
  <c r="Z35" i="94" a="1"/>
  <c r="Z35" i="94" s="1"/>
  <c r="C40" i="94"/>
  <c r="D40" i="94" s="1" a="1"/>
  <c r="D40" i="94" s="1"/>
  <c r="B41" i="94"/>
  <c r="AM36" i="94"/>
  <c r="Y36" i="94" s="1" a="1"/>
  <c r="Y36" i="94" s="1"/>
  <c r="AB37" i="93"/>
  <c r="AA35" i="93"/>
  <c r="Z35" i="93" a="1"/>
  <c r="Z35" i="93" s="1"/>
  <c r="U38" i="93"/>
  <c r="V38" i="93"/>
  <c r="X38" i="93"/>
  <c r="W38" i="93"/>
  <c r="S38" i="93"/>
  <c r="T38" i="93" s="1"/>
  <c r="AK38" i="93" s="1" a="1"/>
  <c r="AK38" i="93" s="1"/>
  <c r="R39" i="93"/>
  <c r="AC36" i="93"/>
  <c r="AD36" i="93"/>
  <c r="AN36" i="93" s="1"/>
  <c r="AE36" i="93"/>
  <c r="AL37" i="93"/>
  <c r="AM36" i="93"/>
  <c r="Y35" i="93" a="1"/>
  <c r="Y35" i="93" s="1"/>
  <c r="AP29" i="93"/>
  <c r="C41" i="93"/>
  <c r="D41" i="93" s="1" a="1"/>
  <c r="D41" i="93" s="1"/>
  <c r="B42" i="93"/>
  <c r="Y37" i="92" a="1"/>
  <c r="Y37" i="92" s="1"/>
  <c r="Z37" i="92" a="1"/>
  <c r="Z37" i="92" s="1"/>
  <c r="AA37" i="92"/>
  <c r="AB38" i="92"/>
  <c r="V39" i="92"/>
  <c r="B40" i="92"/>
  <c r="C39" i="92"/>
  <c r="D39" i="92" s="1" a="1"/>
  <c r="D39" i="92" s="1"/>
  <c r="AA34" i="90"/>
  <c r="AD37" i="92"/>
  <c r="AN37" i="92" s="1"/>
  <c r="AC37" i="92"/>
  <c r="S39" i="92"/>
  <c r="R40" i="92"/>
  <c r="T39" i="92"/>
  <c r="AK39" i="92" s="1" a="1"/>
  <c r="AK39" i="92" s="1"/>
  <c r="AB39" i="92" s="1"/>
  <c r="U39" i="92"/>
  <c r="X39" i="92"/>
  <c r="W39" i="92"/>
  <c r="Z34" i="90" a="1"/>
  <c r="Z34" i="90" s="1"/>
  <c r="AL38" i="92"/>
  <c r="AO36" i="92" a="1"/>
  <c r="AO36" i="92" s="1"/>
  <c r="AP29" i="92"/>
  <c r="AM35" i="91"/>
  <c r="AL36" i="91"/>
  <c r="AM36" i="91" s="1"/>
  <c r="Y36" i="91" s="1" a="1"/>
  <c r="Y36" i="91" s="1"/>
  <c r="AE35" i="91"/>
  <c r="AC35" i="91"/>
  <c r="AD35" i="91"/>
  <c r="AN35" i="91" s="1"/>
  <c r="AO35" i="91" s="1" a="1"/>
  <c r="AO35" i="91" s="1"/>
  <c r="AA34" i="91"/>
  <c r="Z34" i="91" a="1"/>
  <c r="Z34" i="91" s="1"/>
  <c r="W37" i="91"/>
  <c r="R38" i="91"/>
  <c r="X37" i="91"/>
  <c r="V37" i="91"/>
  <c r="U37" i="91"/>
  <c r="S37" i="91"/>
  <c r="T37" i="91" s="1"/>
  <c r="AK37" i="91" s="1" a="1"/>
  <c r="AK37" i="91" s="1"/>
  <c r="C39" i="91"/>
  <c r="D39" i="91" s="1" a="1"/>
  <c r="D39" i="91" s="1"/>
  <c r="B40" i="91"/>
  <c r="AE35" i="90"/>
  <c r="AC35" i="90"/>
  <c r="AD35" i="90"/>
  <c r="AN35" i="90" s="1"/>
  <c r="AA36" i="89"/>
  <c r="Z36" i="89" a="1"/>
  <c r="Z36" i="89" s="1"/>
  <c r="AP28" i="91"/>
  <c r="AD37" i="88"/>
  <c r="AN37" i="88" s="1"/>
  <c r="Y36" i="89" a="1"/>
  <c r="Y36" i="89" s="1"/>
  <c r="AC36" i="89"/>
  <c r="AD36" i="89"/>
  <c r="AN36" i="89" s="1"/>
  <c r="AB36" i="90"/>
  <c r="AM37" i="88"/>
  <c r="Y37" i="88" s="1" a="1"/>
  <c r="Y37" i="88" s="1"/>
  <c r="Z35" i="90" a="1"/>
  <c r="Z35" i="90" s="1"/>
  <c r="AL36" i="90"/>
  <c r="V37" i="90"/>
  <c r="U37" i="90"/>
  <c r="W37" i="90"/>
  <c r="S37" i="90"/>
  <c r="T37" i="90" s="1"/>
  <c r="AK37" i="90" s="1" a="1"/>
  <c r="AK37" i="90" s="1"/>
  <c r="R38" i="90"/>
  <c r="X37" i="90"/>
  <c r="AA35" i="90"/>
  <c r="AP28" i="90"/>
  <c r="B43" i="90"/>
  <c r="C43" i="90" s="1"/>
  <c r="D43" i="90" s="1" a="1"/>
  <c r="D43" i="90" s="1"/>
  <c r="C42" i="90"/>
  <c r="D42" i="90" s="1" a="1"/>
  <c r="D42" i="90" s="1"/>
  <c r="C39" i="89"/>
  <c r="D39" i="89" s="1" a="1"/>
  <c r="D39" i="89" s="1"/>
  <c r="B40" i="89"/>
  <c r="AB37" i="89"/>
  <c r="X38" i="89"/>
  <c r="W38" i="89"/>
  <c r="V38" i="89"/>
  <c r="U38" i="89"/>
  <c r="S38" i="89"/>
  <c r="T38" i="89" s="1"/>
  <c r="AK38" i="89" s="1" a="1"/>
  <c r="AK38" i="89" s="1"/>
  <c r="R39" i="89"/>
  <c r="AL37" i="89"/>
  <c r="AE37" i="89" s="1"/>
  <c r="AO34" i="89" a="1"/>
  <c r="AO34" i="89" s="1"/>
  <c r="AP27" i="89"/>
  <c r="Z35" i="89" a="1"/>
  <c r="Z35" i="89" s="1"/>
  <c r="AA35" i="89"/>
  <c r="C40" i="88"/>
  <c r="D40" i="88" s="1" a="1"/>
  <c r="D40" i="88" s="1"/>
  <c r="B41" i="88"/>
  <c r="AB38" i="88"/>
  <c r="AE38" i="88"/>
  <c r="W39" i="88"/>
  <c r="R40" i="88"/>
  <c r="V39" i="88"/>
  <c r="U39" i="88"/>
  <c r="X39" i="88"/>
  <c r="S39" i="88"/>
  <c r="T39" i="88" s="1"/>
  <c r="AK39" i="88" s="1" a="1"/>
  <c r="AK39" i="88" s="1"/>
  <c r="AL38" i="88"/>
  <c r="AM38" i="88" s="1"/>
  <c r="AP28" i="88"/>
  <c r="AO35" i="88" a="1"/>
  <c r="AO35" i="88" s="1"/>
  <c r="AA36" i="88"/>
  <c r="Z36" i="88" a="1"/>
  <c r="Z36" i="88" s="1"/>
  <c r="B41" i="87"/>
  <c r="C40" i="87"/>
  <c r="D40" i="87" s="1" a="1"/>
  <c r="D40" i="87" s="1"/>
  <c r="AE36" i="87"/>
  <c r="AB37" i="87"/>
  <c r="AL37" i="87"/>
  <c r="AE37" i="87" s="1"/>
  <c r="W38" i="87"/>
  <c r="X38" i="87"/>
  <c r="S38" i="87"/>
  <c r="T38" i="87" s="1"/>
  <c r="AK38" i="87" s="1" a="1"/>
  <c r="AK38" i="87" s="1"/>
  <c r="U38" i="87"/>
  <c r="R39" i="87"/>
  <c r="V38" i="87"/>
  <c r="AN36" i="87"/>
  <c r="AO35" i="87" a="1"/>
  <c r="AO35" i="87" s="1"/>
  <c r="AP28" i="87"/>
  <c r="AA35" i="87"/>
  <c r="Z35" i="87" a="1"/>
  <c r="Z35" i="87" s="1"/>
  <c r="AC36" i="87"/>
  <c r="AM36" i="87"/>
  <c r="AO33" i="85" a="1"/>
  <c r="AO33" i="85" s="1"/>
  <c r="AP27" i="85" s="1"/>
  <c r="AC34" i="85"/>
  <c r="AE34" i="85"/>
  <c r="AM34" i="85"/>
  <c r="Y34" i="85" s="1" a="1"/>
  <c r="Y34" i="85" s="1"/>
  <c r="B39" i="85"/>
  <c r="C38" i="85"/>
  <c r="D38" i="85" s="1" a="1"/>
  <c r="D38" i="85" s="1"/>
  <c r="AN34" i="85"/>
  <c r="X36" i="85"/>
  <c r="W36" i="85"/>
  <c r="U36" i="85"/>
  <c r="V36" i="85"/>
  <c r="R37" i="85"/>
  <c r="S36" i="85"/>
  <c r="T36" i="85" s="1"/>
  <c r="AK36" i="85" s="1" a="1"/>
  <c r="AK36" i="85" s="1"/>
  <c r="AL35" i="85"/>
  <c r="AC35" i="85" s="1"/>
  <c r="AO36" i="93" l="1" a="1"/>
  <c r="AO36" i="93" s="1"/>
  <c r="AO35" i="90" a="1"/>
  <c r="AO35" i="90" s="1"/>
  <c r="AB39" i="99"/>
  <c r="R41" i="99"/>
  <c r="U40" i="99"/>
  <c r="X40" i="99"/>
  <c r="V40" i="99"/>
  <c r="W40" i="99"/>
  <c r="AL40" i="99" s="1"/>
  <c r="S40" i="99"/>
  <c r="T40" i="99" s="1"/>
  <c r="AK40" i="99" s="1" a="1"/>
  <c r="AK40" i="99" s="1"/>
  <c r="AL39" i="99"/>
  <c r="AC38" i="99"/>
  <c r="AD38" i="99"/>
  <c r="AN38" i="99" s="1"/>
  <c r="AM38" i="99"/>
  <c r="Y38" i="99" s="1" a="1"/>
  <c r="Y38" i="99" s="1"/>
  <c r="AA37" i="99"/>
  <c r="Z37" i="99" a="1"/>
  <c r="Z37" i="99" s="1"/>
  <c r="AO36" i="99" a="1"/>
  <c r="AO36" i="99" s="1"/>
  <c r="AP29" i="99"/>
  <c r="C42" i="99"/>
  <c r="D42" i="99" s="1" a="1"/>
  <c r="D42" i="99" s="1"/>
  <c r="B43" i="99"/>
  <c r="C43" i="99" s="1"/>
  <c r="D43" i="99" s="1" a="1"/>
  <c r="D43" i="99" s="1"/>
  <c r="AN36" i="98"/>
  <c r="AM36" i="98"/>
  <c r="Y36" i="98" s="1" a="1"/>
  <c r="Y36" i="98" s="1"/>
  <c r="AB37" i="98"/>
  <c r="AC36" i="98"/>
  <c r="W38" i="98"/>
  <c r="X38" i="98"/>
  <c r="V38" i="98"/>
  <c r="R39" i="98"/>
  <c r="U38" i="98"/>
  <c r="S38" i="98"/>
  <c r="T38" i="98" s="1"/>
  <c r="AK38" i="98" s="1" a="1"/>
  <c r="AK38" i="98" s="1"/>
  <c r="AL37" i="98"/>
  <c r="AE37" i="98" s="1"/>
  <c r="AA35" i="98"/>
  <c r="Z35" i="98" a="1"/>
  <c r="Z35" i="98" s="1"/>
  <c r="AO34" i="98" a="1"/>
  <c r="AO34" i="98" s="1"/>
  <c r="AP27" i="98"/>
  <c r="B42" i="98"/>
  <c r="C41" i="98"/>
  <c r="D41" i="98" s="1" a="1"/>
  <c r="D41" i="98" s="1"/>
  <c r="AE36" i="98"/>
  <c r="AB38" i="97"/>
  <c r="AE38" i="97"/>
  <c r="AC37" i="97"/>
  <c r="AO36" i="97" a="1"/>
  <c r="AO36" i="97" s="1"/>
  <c r="AP29" i="97"/>
  <c r="B43" i="97"/>
  <c r="C43" i="97" s="1"/>
  <c r="D43" i="97" s="1" a="1"/>
  <c r="D43" i="97" s="1"/>
  <c r="C42" i="97"/>
  <c r="D42" i="97" s="1" a="1"/>
  <c r="D42" i="97" s="1"/>
  <c r="AL38" i="97"/>
  <c r="X39" i="97"/>
  <c r="W39" i="97"/>
  <c r="U39" i="97"/>
  <c r="S39" i="97"/>
  <c r="T39" i="97" s="1"/>
  <c r="AK39" i="97" s="1" a="1"/>
  <c r="AK39" i="97" s="1"/>
  <c r="V39" i="97"/>
  <c r="R40" i="97"/>
  <c r="AD37" i="97"/>
  <c r="AN37" i="97" s="1"/>
  <c r="Z36" i="97" a="1"/>
  <c r="Z36" i="97" s="1"/>
  <c r="AA36" i="97"/>
  <c r="AM37" i="97"/>
  <c r="Y37" i="97" s="1" a="1"/>
  <c r="Y37" i="97" s="1"/>
  <c r="AE37" i="96"/>
  <c r="AL38" i="96"/>
  <c r="AM38" i="96" s="1"/>
  <c r="Z38" i="96" s="1" a="1"/>
  <c r="Z38" i="96" s="1"/>
  <c r="AD37" i="96"/>
  <c r="AN37" i="96" s="1"/>
  <c r="AA37" i="96"/>
  <c r="Z37" i="96" a="1"/>
  <c r="Z37" i="96" s="1"/>
  <c r="AB38" i="96"/>
  <c r="AO36" i="96" a="1"/>
  <c r="AO36" i="96" s="1"/>
  <c r="AP29" i="96"/>
  <c r="AA36" i="96"/>
  <c r="Z36" i="96" a="1"/>
  <c r="Z36" i="96" s="1"/>
  <c r="C41" i="96"/>
  <c r="D41" i="96" s="1" a="1"/>
  <c r="D41" i="96" s="1"/>
  <c r="B42" i="96"/>
  <c r="X39" i="96"/>
  <c r="V39" i="96"/>
  <c r="U39" i="96"/>
  <c r="R40" i="96"/>
  <c r="W39" i="96"/>
  <c r="T39" i="96"/>
  <c r="AK39" i="96" s="1" a="1"/>
  <c r="AK39" i="96" s="1"/>
  <c r="S39" i="96"/>
  <c r="AC37" i="96"/>
  <c r="Y37" i="96" a="1"/>
  <c r="Y37" i="96" s="1"/>
  <c r="AB38" i="95"/>
  <c r="AO35" i="95" a="1"/>
  <c r="AO35" i="95" s="1"/>
  <c r="AP28" i="95"/>
  <c r="B41" i="95"/>
  <c r="C40" i="95"/>
  <c r="D40" i="95" s="1" a="1"/>
  <c r="D40" i="95" s="1"/>
  <c r="AC37" i="95"/>
  <c r="R40" i="95"/>
  <c r="U39" i="95"/>
  <c r="X39" i="95"/>
  <c r="W39" i="95"/>
  <c r="V39" i="95"/>
  <c r="S39" i="95"/>
  <c r="T39" i="95" s="1"/>
  <c r="AK39" i="95" s="1" a="1"/>
  <c r="AK39" i="95" s="1"/>
  <c r="AL38" i="95"/>
  <c r="AE38" i="95" s="1"/>
  <c r="AD37" i="95"/>
  <c r="AN37" i="95" s="1"/>
  <c r="AM37" i="95"/>
  <c r="Y37" i="95" s="1" a="1"/>
  <c r="Y37" i="95" s="1"/>
  <c r="AL38" i="93"/>
  <c r="AC38" i="93" s="1"/>
  <c r="AB38" i="94"/>
  <c r="AE38" i="94"/>
  <c r="X39" i="94"/>
  <c r="W39" i="94"/>
  <c r="R40" i="94"/>
  <c r="V39" i="94"/>
  <c r="S39" i="94"/>
  <c r="T39" i="94" s="1"/>
  <c r="AK39" i="94" s="1" a="1"/>
  <c r="AK39" i="94" s="1"/>
  <c r="U39" i="94"/>
  <c r="AO35" i="94" a="1"/>
  <c r="AO35" i="94" s="1"/>
  <c r="AP28" i="94"/>
  <c r="AL38" i="94"/>
  <c r="AD38" i="94" s="1"/>
  <c r="AC37" i="94"/>
  <c r="AD37" i="94"/>
  <c r="AN37" i="94" s="1"/>
  <c r="AA36" i="94"/>
  <c r="Z36" i="94" a="1"/>
  <c r="Z36" i="94" s="1"/>
  <c r="B42" i="94"/>
  <c r="C41" i="94"/>
  <c r="D41" i="94" s="1" a="1"/>
  <c r="D41" i="94" s="1"/>
  <c r="AM37" i="94"/>
  <c r="Y37" i="94" s="1" a="1"/>
  <c r="Y37" i="94" s="1"/>
  <c r="AD37" i="93"/>
  <c r="AN37" i="93" s="1"/>
  <c r="AC37" i="93"/>
  <c r="W39" i="93"/>
  <c r="U39" i="93"/>
  <c r="S39" i="93"/>
  <c r="T39" i="93" s="1"/>
  <c r="AK39" i="93" s="1" a="1"/>
  <c r="AK39" i="93" s="1"/>
  <c r="AB39" i="93" s="1"/>
  <c r="X39" i="93"/>
  <c r="R40" i="93"/>
  <c r="V39" i="93"/>
  <c r="AL39" i="92"/>
  <c r="AC39" i="92" s="1"/>
  <c r="AA36" i="93"/>
  <c r="Z36" i="93" a="1"/>
  <c r="Z36" i="93" s="1"/>
  <c r="AB38" i="93"/>
  <c r="Y36" i="93" a="1"/>
  <c r="Y36" i="93" s="1"/>
  <c r="AM37" i="93"/>
  <c r="Y37" i="93" s="1" a="1"/>
  <c r="Y37" i="93" s="1"/>
  <c r="AE37" i="93"/>
  <c r="C42" i="93"/>
  <c r="D42" i="93" s="1" a="1"/>
  <c r="D42" i="93" s="1"/>
  <c r="B43" i="93"/>
  <c r="C43" i="93" s="1"/>
  <c r="D43" i="93" s="1" a="1"/>
  <c r="D43" i="93" s="1"/>
  <c r="AP30" i="93"/>
  <c r="S40" i="92"/>
  <c r="U40" i="92"/>
  <c r="R41" i="92"/>
  <c r="X40" i="92"/>
  <c r="W40" i="92"/>
  <c r="V40" i="92"/>
  <c r="T40" i="92"/>
  <c r="AK40" i="92" s="1" a="1"/>
  <c r="AK40" i="92" s="1"/>
  <c r="B41" i="92"/>
  <c r="C40" i="92"/>
  <c r="D40" i="92" s="1" a="1"/>
  <c r="D40" i="92" s="1"/>
  <c r="AM38" i="92"/>
  <c r="Y38" i="92" s="1" a="1"/>
  <c r="Y38" i="92" s="1"/>
  <c r="AC38" i="92"/>
  <c r="AE38" i="92"/>
  <c r="AD38" i="92"/>
  <c r="AN38" i="92" s="1"/>
  <c r="AO37" i="92" a="1"/>
  <c r="AO37" i="92" s="1"/>
  <c r="AP30" i="92"/>
  <c r="B41" i="91"/>
  <c r="C40" i="91"/>
  <c r="D40" i="91" s="1" a="1"/>
  <c r="D40" i="91" s="1"/>
  <c r="X38" i="91"/>
  <c r="R39" i="91"/>
  <c r="W38" i="91"/>
  <c r="U38" i="91"/>
  <c r="V38" i="91"/>
  <c r="S38" i="91"/>
  <c r="T38" i="91" s="1"/>
  <c r="AK38" i="91" s="1" a="1"/>
  <c r="AK38" i="91" s="1"/>
  <c r="Z36" i="91" a="1"/>
  <c r="Z36" i="91" s="1"/>
  <c r="AB37" i="91"/>
  <c r="AA36" i="91"/>
  <c r="AL37" i="91"/>
  <c r="AM37" i="91" s="1"/>
  <c r="Y37" i="91" s="1" a="1"/>
  <c r="Y37" i="91" s="1"/>
  <c r="AD36" i="91"/>
  <c r="AN36" i="91" s="1"/>
  <c r="AO36" i="91" s="1" a="1"/>
  <c r="AO36" i="91" s="1"/>
  <c r="AC36" i="91"/>
  <c r="AE36" i="91"/>
  <c r="Z35" i="91" a="1"/>
  <c r="Z35" i="91" s="1"/>
  <c r="AA35" i="91"/>
  <c r="AL37" i="90"/>
  <c r="AM37" i="90" s="1"/>
  <c r="Y35" i="91" a="1"/>
  <c r="Y35" i="91" s="1"/>
  <c r="AP29" i="91"/>
  <c r="U38" i="90"/>
  <c r="X38" i="90"/>
  <c r="W38" i="90"/>
  <c r="V38" i="90"/>
  <c r="S38" i="90"/>
  <c r="T38" i="90" s="1"/>
  <c r="AK38" i="90" s="1" a="1"/>
  <c r="AK38" i="90" s="1"/>
  <c r="R39" i="90"/>
  <c r="AE36" i="90"/>
  <c r="AC36" i="90"/>
  <c r="AA37" i="88"/>
  <c r="Z37" i="88" a="1"/>
  <c r="Z37" i="88" s="1"/>
  <c r="AB37" i="90"/>
  <c r="AD36" i="90"/>
  <c r="AN36" i="90" s="1"/>
  <c r="AO36" i="90" s="1" a="1"/>
  <c r="AO36" i="90" s="1"/>
  <c r="AM36" i="90"/>
  <c r="AP29" i="90"/>
  <c r="C40" i="89"/>
  <c r="D40" i="89" s="1" a="1"/>
  <c r="D40" i="89" s="1"/>
  <c r="B41" i="89"/>
  <c r="AB38" i="89"/>
  <c r="AL38" i="89"/>
  <c r="AD38" i="89" s="1"/>
  <c r="AC37" i="89"/>
  <c r="AP28" i="89"/>
  <c r="AO35" i="89" a="1"/>
  <c r="AO35" i="89" s="1"/>
  <c r="V39" i="89"/>
  <c r="X39" i="89"/>
  <c r="U39" i="89"/>
  <c r="W39" i="89"/>
  <c r="S39" i="89"/>
  <c r="T39" i="89" s="1"/>
  <c r="AK39" i="89" s="1" a="1"/>
  <c r="AK39" i="89" s="1"/>
  <c r="R40" i="89"/>
  <c r="AD37" i="89"/>
  <c r="AN37" i="89" s="1"/>
  <c r="AM37" i="89"/>
  <c r="B42" i="88"/>
  <c r="C41" i="88"/>
  <c r="D41" i="88" s="1" a="1"/>
  <c r="D41" i="88" s="1"/>
  <c r="AA38" i="88"/>
  <c r="Z38" i="88" a="1"/>
  <c r="Z38" i="88" s="1"/>
  <c r="AB39" i="88"/>
  <c r="AL39" i="88"/>
  <c r="AD38" i="88"/>
  <c r="AN38" i="88" s="1"/>
  <c r="AC38" i="88"/>
  <c r="Y38" i="88" a="1"/>
  <c r="Y38" i="88" s="1"/>
  <c r="V40" i="88"/>
  <c r="X40" i="88"/>
  <c r="W40" i="88"/>
  <c r="U40" i="88"/>
  <c r="S40" i="88"/>
  <c r="T40" i="88" s="1"/>
  <c r="AK40" i="88" s="1" a="1"/>
  <c r="AK40" i="88" s="1"/>
  <c r="R41" i="88"/>
  <c r="AP29" i="88"/>
  <c r="AO36" i="88" a="1"/>
  <c r="AO36" i="88" s="1"/>
  <c r="C41" i="87"/>
  <c r="D41" i="87" s="1" a="1"/>
  <c r="D41" i="87" s="1"/>
  <c r="B42" i="87"/>
  <c r="AB38" i="87"/>
  <c r="AO36" i="87" a="1"/>
  <c r="AO36" i="87" s="1"/>
  <c r="AP29" i="87"/>
  <c r="AL38" i="87"/>
  <c r="AE38" i="87" s="1"/>
  <c r="W39" i="87"/>
  <c r="V39" i="87"/>
  <c r="R40" i="87"/>
  <c r="S39" i="87"/>
  <c r="T39" i="87" s="1"/>
  <c r="AK39" i="87" s="1" a="1"/>
  <c r="AK39" i="87" s="1"/>
  <c r="U39" i="87"/>
  <c r="X39" i="87"/>
  <c r="AC37" i="87"/>
  <c r="AD37" i="87"/>
  <c r="AN37" i="87" s="1"/>
  <c r="AA36" i="87"/>
  <c r="Z36" i="87" a="1"/>
  <c r="Z36" i="87" s="1"/>
  <c r="Y36" i="87" a="1"/>
  <c r="Y36" i="87" s="1"/>
  <c r="AM37" i="87"/>
  <c r="Y37" i="87" s="1" a="1"/>
  <c r="Y37" i="87" s="1"/>
  <c r="AO34" i="85" a="1"/>
  <c r="AO34" i="85" s="1"/>
  <c r="AP28" i="85" s="1"/>
  <c r="Z34" i="85" a="1"/>
  <c r="Z34" i="85" s="1"/>
  <c r="AA34" i="85"/>
  <c r="AB36" i="85"/>
  <c r="AL36" i="85"/>
  <c r="W37" i="85"/>
  <c r="V37" i="85"/>
  <c r="X37" i="85"/>
  <c r="U37" i="85"/>
  <c r="R38" i="85"/>
  <c r="S37" i="85"/>
  <c r="T37" i="85" s="1"/>
  <c r="AK37" i="85" s="1" a="1"/>
  <c r="AK37" i="85" s="1"/>
  <c r="AM35" i="85"/>
  <c r="AD35" i="85"/>
  <c r="AN35" i="85" s="1"/>
  <c r="AE35" i="85"/>
  <c r="C39" i="85"/>
  <c r="D39" i="85" s="1" a="1"/>
  <c r="D39" i="85" s="1"/>
  <c r="B40" i="85"/>
  <c r="Z40" i="99" l="1" a="1"/>
  <c r="Z40" i="99" s="1"/>
  <c r="AM40" i="99"/>
  <c r="AA40" i="99" s="1"/>
  <c r="AB40" i="99"/>
  <c r="AD40" i="99"/>
  <c r="AE40" i="99"/>
  <c r="AC39" i="99"/>
  <c r="X41" i="99"/>
  <c r="W41" i="99"/>
  <c r="V41" i="99"/>
  <c r="R42" i="99"/>
  <c r="U41" i="99"/>
  <c r="S41" i="99"/>
  <c r="T41" i="99"/>
  <c r="AK41" i="99" s="1" a="1"/>
  <c r="AK41" i="99" s="1"/>
  <c r="AE39" i="99"/>
  <c r="AD39" i="99"/>
  <c r="AN39" i="99" s="1"/>
  <c r="AM39" i="99"/>
  <c r="Y39" i="99" s="1" a="1"/>
  <c r="Y39" i="99" s="1"/>
  <c r="AO37" i="99" a="1"/>
  <c r="AO37" i="99" s="1"/>
  <c r="AP30" i="99"/>
  <c r="Y40" i="99" a="1"/>
  <c r="Y40" i="99" s="1"/>
  <c r="AC40" i="99"/>
  <c r="Z38" i="99" a="1"/>
  <c r="Z38" i="99" s="1"/>
  <c r="AA38" i="99"/>
  <c r="AA36" i="98"/>
  <c r="Z36" i="98" a="1"/>
  <c r="Z36" i="98" s="1"/>
  <c r="AB38" i="98"/>
  <c r="B43" i="98"/>
  <c r="C43" i="98" s="1"/>
  <c r="D43" i="98" s="1" a="1"/>
  <c r="D43" i="98" s="1"/>
  <c r="C42" i="98"/>
  <c r="D42" i="98" s="1" a="1"/>
  <c r="D42" i="98" s="1"/>
  <c r="AO35" i="98" a="1"/>
  <c r="AO35" i="98" s="1"/>
  <c r="AP28" i="98"/>
  <c r="AC37" i="98"/>
  <c r="X39" i="98"/>
  <c r="W39" i="98"/>
  <c r="V39" i="98"/>
  <c r="R40" i="98"/>
  <c r="U39" i="98"/>
  <c r="S39" i="98"/>
  <c r="T39" i="98" s="1"/>
  <c r="AK39" i="98" s="1" a="1"/>
  <c r="AK39" i="98" s="1"/>
  <c r="AL38" i="98"/>
  <c r="AE38" i="98" s="1"/>
  <c r="AD37" i="98"/>
  <c r="AN37" i="98" s="1"/>
  <c r="AM37" i="98"/>
  <c r="Y37" i="98" s="1" a="1"/>
  <c r="Y37" i="98" s="1"/>
  <c r="AC38" i="96"/>
  <c r="Y38" i="96" a="1"/>
  <c r="Y38" i="96" s="1"/>
  <c r="AD38" i="96"/>
  <c r="AN38" i="96" s="1"/>
  <c r="AE38" i="96"/>
  <c r="AB39" i="97"/>
  <c r="X40" i="97"/>
  <c r="W40" i="97"/>
  <c r="V40" i="97"/>
  <c r="R41" i="97"/>
  <c r="U40" i="97"/>
  <c r="S40" i="97"/>
  <c r="T40" i="97" s="1"/>
  <c r="AK40" i="97" s="1" a="1"/>
  <c r="AK40" i="97" s="1"/>
  <c r="AC38" i="97"/>
  <c r="AO37" i="97" a="1"/>
  <c r="AO37" i="97" s="1"/>
  <c r="AP30" i="97"/>
  <c r="AD38" i="97"/>
  <c r="AN38" i="97" s="1"/>
  <c r="AL39" i="97"/>
  <c r="AM38" i="97"/>
  <c r="Y38" i="97" s="1" a="1"/>
  <c r="Y38" i="97" s="1"/>
  <c r="Z37" i="97" a="1"/>
  <c r="Z37" i="97" s="1"/>
  <c r="AA37" i="97"/>
  <c r="AL39" i="96"/>
  <c r="AD39" i="96" s="1"/>
  <c r="AB39" i="96"/>
  <c r="AE39" i="96"/>
  <c r="S40" i="96"/>
  <c r="X40" i="96"/>
  <c r="R41" i="96"/>
  <c r="U40" i="96"/>
  <c r="W40" i="96"/>
  <c r="V40" i="96"/>
  <c r="T40" i="96"/>
  <c r="AK40" i="96" a="1"/>
  <c r="AK40" i="96" s="1"/>
  <c r="C42" i="96"/>
  <c r="D42" i="96" s="1" a="1"/>
  <c r="D42" i="96" s="1"/>
  <c r="B43" i="96"/>
  <c r="C43" i="96" s="1"/>
  <c r="D43" i="96" s="1" a="1"/>
  <c r="D43" i="96" s="1"/>
  <c r="AA38" i="96"/>
  <c r="AO37" i="96" a="1"/>
  <c r="AO37" i="96" s="1"/>
  <c r="AP30" i="96"/>
  <c r="AM38" i="93"/>
  <c r="Y38" i="93" s="1" a="1"/>
  <c r="Y38" i="93" s="1"/>
  <c r="AE39" i="92"/>
  <c r="AE38" i="93"/>
  <c r="AD39" i="92"/>
  <c r="AN39" i="92" s="1"/>
  <c r="AC38" i="95"/>
  <c r="X40" i="95"/>
  <c r="W40" i="95"/>
  <c r="V40" i="95"/>
  <c r="R41" i="95"/>
  <c r="U40" i="95"/>
  <c r="S40" i="95"/>
  <c r="T40" i="95" s="1"/>
  <c r="AK40" i="95" s="1" a="1"/>
  <c r="AK40" i="95" s="1"/>
  <c r="AB39" i="95"/>
  <c r="B42" i="95"/>
  <c r="C41" i="95"/>
  <c r="D41" i="95" s="1" a="1"/>
  <c r="D41" i="95" s="1"/>
  <c r="AO36" i="95" a="1"/>
  <c r="AO36" i="95" s="1"/>
  <c r="AP29" i="95"/>
  <c r="AL39" i="95"/>
  <c r="AE39" i="95" s="1"/>
  <c r="AD38" i="95"/>
  <c r="AN38" i="95" s="1"/>
  <c r="AM38" i="95"/>
  <c r="Y38" i="95" s="1" a="1"/>
  <c r="Y38" i="95" s="1"/>
  <c r="Z37" i="95" a="1"/>
  <c r="Z37" i="95" s="1"/>
  <c r="AA37" i="95"/>
  <c r="AD38" i="93"/>
  <c r="AN38" i="93" s="1"/>
  <c r="AN38" i="94"/>
  <c r="AB39" i="94"/>
  <c r="X40" i="94"/>
  <c r="W40" i="94"/>
  <c r="R41" i="94"/>
  <c r="V40" i="94"/>
  <c r="U40" i="94"/>
  <c r="S40" i="94"/>
  <c r="T40" i="94" s="1"/>
  <c r="AK40" i="94" s="1" a="1"/>
  <c r="AK40" i="94" s="1"/>
  <c r="AL39" i="94"/>
  <c r="AM39" i="94" s="1"/>
  <c r="AO36" i="94" a="1"/>
  <c r="AO36" i="94" s="1"/>
  <c r="AP29" i="94"/>
  <c r="AC38" i="94"/>
  <c r="AM38" i="94"/>
  <c r="AA37" i="94"/>
  <c r="Z37" i="94" a="1"/>
  <c r="Z37" i="94" s="1"/>
  <c r="B43" i="94"/>
  <c r="C43" i="94" s="1"/>
  <c r="D43" i="94" s="1" a="1"/>
  <c r="D43" i="94" s="1"/>
  <c r="C42" i="94"/>
  <c r="D42" i="94" s="1" a="1"/>
  <c r="D42" i="94" s="1"/>
  <c r="Z37" i="93" a="1"/>
  <c r="Z37" i="93" s="1"/>
  <c r="AA37" i="93"/>
  <c r="AM39" i="92"/>
  <c r="AA39" i="92" s="1"/>
  <c r="AL39" i="93"/>
  <c r="R41" i="93"/>
  <c r="U40" i="93"/>
  <c r="X40" i="93"/>
  <c r="S40" i="93"/>
  <c r="T40" i="93" s="1"/>
  <c r="AK40" i="93" s="1" a="1"/>
  <c r="AK40" i="93" s="1"/>
  <c r="W40" i="93"/>
  <c r="V40" i="93"/>
  <c r="AO37" i="93" a="1"/>
  <c r="AO37" i="93" s="1"/>
  <c r="W41" i="92"/>
  <c r="C41" i="92"/>
  <c r="D41" i="92" s="1" a="1"/>
  <c r="D41" i="92" s="1"/>
  <c r="B42" i="92"/>
  <c r="AB40" i="92"/>
  <c r="AL40" i="92"/>
  <c r="AA38" i="92"/>
  <c r="Z38" i="92" a="1"/>
  <c r="Z38" i="92" s="1"/>
  <c r="S41" i="92"/>
  <c r="T41" i="92" s="1"/>
  <c r="AK41" i="92" s="1" a="1"/>
  <c r="AK41" i="92" s="1"/>
  <c r="R42" i="92"/>
  <c r="U41" i="92"/>
  <c r="V41" i="92"/>
  <c r="X41" i="92"/>
  <c r="AP31" i="92"/>
  <c r="AO38" i="92" a="1"/>
  <c r="AO38" i="92" s="1"/>
  <c r="Z37" i="90" a="1"/>
  <c r="Z37" i="90" s="1"/>
  <c r="AA37" i="90"/>
  <c r="AD37" i="91"/>
  <c r="AN37" i="91" s="1"/>
  <c r="AO37" i="91" s="1" a="1"/>
  <c r="AO37" i="91" s="1"/>
  <c r="AC37" i="91"/>
  <c r="AB38" i="91"/>
  <c r="AE38" i="91"/>
  <c r="AD37" i="90"/>
  <c r="AN37" i="90" s="1"/>
  <c r="AO37" i="90" s="1" a="1"/>
  <c r="AO37" i="90" s="1"/>
  <c r="AL38" i="91"/>
  <c r="AE37" i="91"/>
  <c r="V39" i="91"/>
  <c r="R40" i="91"/>
  <c r="W39" i="91"/>
  <c r="X39" i="91"/>
  <c r="S39" i="91"/>
  <c r="T39" i="91" s="1"/>
  <c r="AK39" i="91" s="1" a="1"/>
  <c r="AK39" i="91" s="1"/>
  <c r="AB39" i="91" s="1"/>
  <c r="U39" i="91"/>
  <c r="Z37" i="91" a="1"/>
  <c r="Z37" i="91" s="1"/>
  <c r="AA37" i="91"/>
  <c r="Y37" i="90" a="1"/>
  <c r="Y37" i="90" s="1"/>
  <c r="AC37" i="90"/>
  <c r="AE37" i="90"/>
  <c r="C41" i="91"/>
  <c r="D41" i="91" s="1" a="1"/>
  <c r="D41" i="91" s="1"/>
  <c r="B42" i="91"/>
  <c r="AP30" i="91"/>
  <c r="X39" i="90"/>
  <c r="W39" i="90"/>
  <c r="U39" i="90"/>
  <c r="V39" i="90"/>
  <c r="S39" i="90"/>
  <c r="T39" i="90" s="1"/>
  <c r="AK39" i="90" s="1" a="1"/>
  <c r="AK39" i="90" s="1"/>
  <c r="AB39" i="90" s="1"/>
  <c r="R40" i="90"/>
  <c r="AB38" i="90"/>
  <c r="AL38" i="90"/>
  <c r="Z36" i="90" a="1"/>
  <c r="Z36" i="90" s="1"/>
  <c r="AA36" i="90"/>
  <c r="Y36" i="90" a="1"/>
  <c r="Y36" i="90" s="1"/>
  <c r="AP30" i="90"/>
  <c r="AE38" i="89"/>
  <c r="C41" i="89"/>
  <c r="D41" i="89" s="1" a="1"/>
  <c r="D41" i="89" s="1"/>
  <c r="B42" i="89"/>
  <c r="AN38" i="89"/>
  <c r="AB39" i="89"/>
  <c r="AL39" i="89"/>
  <c r="AO36" i="89" a="1"/>
  <c r="AO36" i="89" s="1"/>
  <c r="AP29" i="89"/>
  <c r="AA37" i="89"/>
  <c r="Z37" i="89" a="1"/>
  <c r="Z37" i="89" s="1"/>
  <c r="W40" i="89"/>
  <c r="S40" i="89"/>
  <c r="V40" i="89"/>
  <c r="R41" i="89"/>
  <c r="X40" i="89"/>
  <c r="U40" i="89"/>
  <c r="T40" i="89"/>
  <c r="AK40" i="89" s="1" a="1"/>
  <c r="AK40" i="89" s="1"/>
  <c r="AC38" i="89"/>
  <c r="AM38" i="89"/>
  <c r="Y38" i="89" s="1" a="1"/>
  <c r="Y38" i="89" s="1"/>
  <c r="Y37" i="89" a="1"/>
  <c r="Y37" i="89" s="1"/>
  <c r="B43" i="88"/>
  <c r="C43" i="88" s="1"/>
  <c r="D43" i="88" s="1" a="1"/>
  <c r="D43" i="88" s="1"/>
  <c r="C42" i="88"/>
  <c r="D42" i="88" s="1" a="1"/>
  <c r="D42" i="88" s="1"/>
  <c r="AB40" i="88"/>
  <c r="V41" i="88"/>
  <c r="X41" i="88"/>
  <c r="R42" i="88"/>
  <c r="U41" i="88"/>
  <c r="S41" i="88"/>
  <c r="T41" i="88" s="1"/>
  <c r="AK41" i="88" s="1" a="1"/>
  <c r="AK41" i="88" s="1"/>
  <c r="W41" i="88"/>
  <c r="AC39" i="88"/>
  <c r="AM39" i="88"/>
  <c r="Y39" i="88" s="1" a="1"/>
  <c r="Y39" i="88" s="1"/>
  <c r="AE39" i="88"/>
  <c r="AD39" i="88"/>
  <c r="AN39" i="88" s="1"/>
  <c r="AO37" i="88" a="1"/>
  <c r="AO37" i="88" s="1"/>
  <c r="AP30" i="88"/>
  <c r="AL40" i="88"/>
  <c r="AM40" i="88" s="1"/>
  <c r="C42" i="87"/>
  <c r="D42" i="87" s="1" a="1"/>
  <c r="D42" i="87" s="1"/>
  <c r="B43" i="87"/>
  <c r="C43" i="87" s="1"/>
  <c r="D43" i="87" s="1" a="1"/>
  <c r="D43" i="87" s="1"/>
  <c r="AB39" i="87"/>
  <c r="W40" i="87"/>
  <c r="U40" i="87"/>
  <c r="S40" i="87"/>
  <c r="T40" i="87" s="1"/>
  <c r="AK40" i="87" s="1" a="1"/>
  <c r="AK40" i="87" s="1"/>
  <c r="R41" i="87"/>
  <c r="V40" i="87"/>
  <c r="X40" i="87"/>
  <c r="AL39" i="87"/>
  <c r="AC38" i="87"/>
  <c r="AO37" i="87" a="1"/>
  <c r="AO37" i="87" s="1"/>
  <c r="AP30" i="87"/>
  <c r="AD38" i="87"/>
  <c r="AN38" i="87" s="1"/>
  <c r="AM38" i="87"/>
  <c r="Y38" i="87" s="1" a="1"/>
  <c r="Y38" i="87" s="1"/>
  <c r="Z37" i="87" a="1"/>
  <c r="Z37" i="87" s="1"/>
  <c r="AA37" i="87"/>
  <c r="AO35" i="85" a="1"/>
  <c r="AO35" i="85" s="1"/>
  <c r="AP29" i="85" s="1"/>
  <c r="AB37" i="85"/>
  <c r="AE37" i="85"/>
  <c r="Y35" i="85" a="1"/>
  <c r="Y35" i="85" s="1"/>
  <c r="AA35" i="85"/>
  <c r="Z35" i="85" a="1"/>
  <c r="Z35" i="85" s="1"/>
  <c r="U38" i="85"/>
  <c r="X38" i="85"/>
  <c r="W38" i="85"/>
  <c r="V38" i="85"/>
  <c r="R39" i="85"/>
  <c r="S38" i="85"/>
  <c r="T38" i="85" s="1"/>
  <c r="AK38" i="85" s="1" a="1"/>
  <c r="AK38" i="85" s="1"/>
  <c r="AL37" i="85"/>
  <c r="AC37" i="85" s="1"/>
  <c r="AM36" i="85"/>
  <c r="Y36" i="85" s="1" a="1"/>
  <c r="Y36" i="85" s="1"/>
  <c r="AC36" i="85"/>
  <c r="AE36" i="85"/>
  <c r="C40" i="85"/>
  <c r="D40" i="85" s="1" a="1"/>
  <c r="D40" i="85" s="1"/>
  <c r="B41" i="85"/>
  <c r="AD36" i="85"/>
  <c r="AN36" i="85" s="1"/>
  <c r="W42" i="99" l="1"/>
  <c r="V42" i="99"/>
  <c r="R43" i="99"/>
  <c r="U42" i="99"/>
  <c r="S42" i="99"/>
  <c r="T42" i="99" s="1"/>
  <c r="AK42" i="99" s="1" a="1"/>
  <c r="AK42" i="99" s="1"/>
  <c r="X42" i="99"/>
  <c r="AL41" i="99"/>
  <c r="AO38" i="99" a="1"/>
  <c r="AO38" i="99" s="1"/>
  <c r="AP31" i="99"/>
  <c r="AA39" i="99"/>
  <c r="Z39" i="99" a="1"/>
  <c r="Z39" i="99" s="1"/>
  <c r="AN40" i="99"/>
  <c r="AB41" i="99"/>
  <c r="AB39" i="98"/>
  <c r="AC38" i="98"/>
  <c r="W40" i="98"/>
  <c r="X40" i="98"/>
  <c r="V40" i="98"/>
  <c r="R41" i="98"/>
  <c r="U40" i="98"/>
  <c r="S40" i="98"/>
  <c r="T40" i="98" s="1"/>
  <c r="AK40" i="98" s="1" a="1"/>
  <c r="AK40" i="98" s="1"/>
  <c r="AL39" i="98"/>
  <c r="AO36" i="98" a="1"/>
  <c r="AO36" i="98" s="1"/>
  <c r="AP29" i="98"/>
  <c r="AD38" i="98"/>
  <c r="AN38" i="98" s="1"/>
  <c r="AM38" i="98"/>
  <c r="Z37" i="98" a="1"/>
  <c r="Z37" i="98" s="1"/>
  <c r="AA37" i="98"/>
  <c r="AM39" i="96"/>
  <c r="Y39" i="96" s="1" a="1"/>
  <c r="Y39" i="96" s="1"/>
  <c r="AC39" i="96"/>
  <c r="AB40" i="97"/>
  <c r="AA38" i="97"/>
  <c r="Z38" i="97" a="1"/>
  <c r="Z38" i="97" s="1"/>
  <c r="AC39" i="97"/>
  <c r="X41" i="97"/>
  <c r="V41" i="97"/>
  <c r="R42" i="97"/>
  <c r="U41" i="97"/>
  <c r="W41" i="97"/>
  <c r="S41" i="97"/>
  <c r="T41" i="97" s="1"/>
  <c r="AK41" i="97" s="1" a="1"/>
  <c r="AK41" i="97" s="1"/>
  <c r="AL40" i="97"/>
  <c r="AD39" i="97"/>
  <c r="AN39" i="97" s="1"/>
  <c r="AE39" i="97"/>
  <c r="AM39" i="97"/>
  <c r="AP31" i="97"/>
  <c r="AO38" i="97" a="1"/>
  <c r="AO38" i="97" s="1"/>
  <c r="AL40" i="96"/>
  <c r="AD40" i="96" s="1"/>
  <c r="AA38" i="93"/>
  <c r="Z38" i="93" a="1"/>
  <c r="Z38" i="93" s="1"/>
  <c r="AO38" i="96" a="1"/>
  <c r="AO38" i="96" s="1"/>
  <c r="AP31" i="96"/>
  <c r="AB40" i="96"/>
  <c r="AN39" i="96"/>
  <c r="X41" i="96"/>
  <c r="W41" i="96"/>
  <c r="V41" i="96"/>
  <c r="R42" i="96"/>
  <c r="U41" i="96"/>
  <c r="S41" i="96"/>
  <c r="T41" i="96" s="1"/>
  <c r="AK41" i="96" s="1" a="1"/>
  <c r="AK41" i="96" s="1"/>
  <c r="AE40" i="96"/>
  <c r="AM39" i="95"/>
  <c r="AA39" i="95" s="1"/>
  <c r="AB40" i="95"/>
  <c r="AC39" i="95"/>
  <c r="AO37" i="95" a="1"/>
  <c r="AO37" i="95" s="1"/>
  <c r="AP30" i="95"/>
  <c r="X41" i="95"/>
  <c r="W41" i="95"/>
  <c r="V41" i="95"/>
  <c r="R42" i="95"/>
  <c r="U41" i="95"/>
  <c r="S41" i="95"/>
  <c r="T41" i="95" s="1"/>
  <c r="AK41" i="95" s="1" a="1"/>
  <c r="AK41" i="95" s="1"/>
  <c r="AL40" i="95"/>
  <c r="B43" i="95"/>
  <c r="C43" i="95" s="1"/>
  <c r="D43" i="95" s="1" a="1"/>
  <c r="D43" i="95" s="1"/>
  <c r="C42" i="95"/>
  <c r="D42" i="95" s="1" a="1"/>
  <c r="D42" i="95" s="1"/>
  <c r="AA38" i="95"/>
  <c r="Z38" i="95" a="1"/>
  <c r="Z38" i="95" s="1"/>
  <c r="AD39" i="95"/>
  <c r="AN39" i="95" s="1"/>
  <c r="AO38" i="93" a="1"/>
  <c r="AO38" i="93" s="1"/>
  <c r="AP32" i="93" s="1"/>
  <c r="Z39" i="92" a="1"/>
  <c r="Z39" i="92" s="1"/>
  <c r="Y39" i="92" a="1"/>
  <c r="Y39" i="92" s="1"/>
  <c r="AB40" i="94"/>
  <c r="AA39" i="94"/>
  <c r="Z39" i="94" a="1"/>
  <c r="Z39" i="94" s="1"/>
  <c r="AA38" i="94"/>
  <c r="Z38" i="94" a="1"/>
  <c r="Z38" i="94" s="1"/>
  <c r="Y38" i="94" a="1"/>
  <c r="Y38" i="94" s="1"/>
  <c r="X41" i="94"/>
  <c r="W41" i="94"/>
  <c r="V41" i="94"/>
  <c r="R42" i="94"/>
  <c r="U41" i="94"/>
  <c r="S41" i="94"/>
  <c r="T41" i="94" s="1"/>
  <c r="AK41" i="94" s="1" a="1"/>
  <c r="AK41" i="94" s="1"/>
  <c r="AL40" i="94"/>
  <c r="AE39" i="94"/>
  <c r="AD39" i="94"/>
  <c r="AN39" i="94" s="1"/>
  <c r="AC39" i="94"/>
  <c r="Y39" i="94" a="1"/>
  <c r="Y39" i="94" s="1"/>
  <c r="AP31" i="93"/>
  <c r="AO37" i="94" a="1"/>
  <c r="AO37" i="94" s="1"/>
  <c r="AP30" i="94"/>
  <c r="AL40" i="93"/>
  <c r="AD40" i="93" s="1"/>
  <c r="AB40" i="93"/>
  <c r="AE40" i="93"/>
  <c r="S41" i="93"/>
  <c r="X41" i="93"/>
  <c r="T41" i="93"/>
  <c r="AK41" i="93" s="1" a="1"/>
  <c r="AK41" i="93" s="1"/>
  <c r="AB41" i="93" s="1"/>
  <c r="V41" i="93"/>
  <c r="R42" i="93"/>
  <c r="W41" i="93"/>
  <c r="U41" i="93"/>
  <c r="AM39" i="93"/>
  <c r="Y39" i="93" s="1" a="1"/>
  <c r="Y39" i="93" s="1"/>
  <c r="AE39" i="93"/>
  <c r="AD39" i="93"/>
  <c r="AN39" i="93" s="1"/>
  <c r="AC39" i="93"/>
  <c r="AL41" i="92"/>
  <c r="AC41" i="92" s="1"/>
  <c r="AC40" i="92"/>
  <c r="AD40" i="92"/>
  <c r="AN40" i="92" s="1"/>
  <c r="AE40" i="92"/>
  <c r="S42" i="92"/>
  <c r="T42" i="92" s="1"/>
  <c r="AK42" i="92" s="1" a="1"/>
  <c r="AK42" i="92" s="1"/>
  <c r="X42" i="92"/>
  <c r="W42" i="92"/>
  <c r="V42" i="92"/>
  <c r="R43" i="92"/>
  <c r="U42" i="92"/>
  <c r="AM40" i="92"/>
  <c r="B43" i="92"/>
  <c r="C43" i="92" s="1"/>
  <c r="D43" i="92" s="1" a="1"/>
  <c r="D43" i="92" s="1"/>
  <c r="C42" i="92"/>
  <c r="D42" i="92" s="1" a="1"/>
  <c r="D42" i="92" s="1"/>
  <c r="AB41" i="92"/>
  <c r="AP32" i="92"/>
  <c r="AO39" i="92" a="1"/>
  <c r="AO39" i="92" s="1"/>
  <c r="C42" i="91"/>
  <c r="D42" i="91" s="1" a="1"/>
  <c r="D42" i="91" s="1"/>
  <c r="B43" i="91"/>
  <c r="C43" i="91" s="1"/>
  <c r="D43" i="91" s="1" a="1"/>
  <c r="D43" i="91" s="1"/>
  <c r="X40" i="91"/>
  <c r="W40" i="91"/>
  <c r="V40" i="91"/>
  <c r="S40" i="91"/>
  <c r="T40" i="91" s="1"/>
  <c r="AK40" i="91" s="1" a="1"/>
  <c r="AK40" i="91" s="1"/>
  <c r="AB40" i="91" s="1"/>
  <c r="U40" i="91"/>
  <c r="R41" i="91"/>
  <c r="AM38" i="91"/>
  <c r="Y38" i="91" s="1" a="1"/>
  <c r="Y38" i="91" s="1"/>
  <c r="AC38" i="91"/>
  <c r="AD38" i="91"/>
  <c r="AN38" i="91" s="1"/>
  <c r="AO38" i="91" s="1" a="1"/>
  <c r="AO38" i="91" s="1"/>
  <c r="AE39" i="91"/>
  <c r="AL39" i="91"/>
  <c r="AM39" i="91" s="1"/>
  <c r="AP31" i="91"/>
  <c r="AC38" i="90"/>
  <c r="AE38" i="90"/>
  <c r="S40" i="90"/>
  <c r="T40" i="90" s="1"/>
  <c r="AK40" i="90" s="1" a="1"/>
  <c r="AK40" i="90" s="1"/>
  <c r="AB40" i="90" s="1"/>
  <c r="U40" i="90"/>
  <c r="W40" i="90"/>
  <c r="X40" i="90"/>
  <c r="R41" i="90"/>
  <c r="V40" i="90"/>
  <c r="AM38" i="90"/>
  <c r="AD38" i="90"/>
  <c r="AN38" i="90" s="1"/>
  <c r="AO38" i="90" s="1" a="1"/>
  <c r="AO38" i="90" s="1"/>
  <c r="AL39" i="90"/>
  <c r="AP31" i="90"/>
  <c r="B43" i="89"/>
  <c r="C43" i="89" s="1"/>
  <c r="D43" i="89" s="1" a="1"/>
  <c r="D43" i="89" s="1"/>
  <c r="C42" i="89"/>
  <c r="D42" i="89" s="1" a="1"/>
  <c r="D42" i="89" s="1"/>
  <c r="AL41" i="88"/>
  <c r="AE41" i="88" s="1"/>
  <c r="AB40" i="89"/>
  <c r="AA38" i="89"/>
  <c r="Z38" i="89" a="1"/>
  <c r="Z38" i="89" s="1"/>
  <c r="W41" i="89"/>
  <c r="X41" i="89"/>
  <c r="V41" i="89"/>
  <c r="R42" i="89"/>
  <c r="U41" i="89"/>
  <c r="S41" i="89"/>
  <c r="T41" i="89" s="1"/>
  <c r="AK41" i="89" s="1" a="1"/>
  <c r="AK41" i="89" s="1"/>
  <c r="AL40" i="89"/>
  <c r="AC39" i="89"/>
  <c r="AD39" i="89"/>
  <c r="AN39" i="89" s="1"/>
  <c r="AM39" i="89"/>
  <c r="AE39" i="89"/>
  <c r="AO37" i="89" a="1"/>
  <c r="AO37" i="89" s="1"/>
  <c r="AP30" i="89"/>
  <c r="AA40" i="88"/>
  <c r="Z40" i="88" a="1"/>
  <c r="Z40" i="88" s="1"/>
  <c r="AB41" i="88"/>
  <c r="AP31" i="88"/>
  <c r="AO38" i="88" a="1"/>
  <c r="AO38" i="88" s="1"/>
  <c r="AD40" i="88"/>
  <c r="AN40" i="88" s="1"/>
  <c r="Y40" i="88" a="1"/>
  <c r="Y40" i="88" s="1"/>
  <c r="AC40" i="88"/>
  <c r="W42" i="88"/>
  <c r="V42" i="88"/>
  <c r="S42" i="88"/>
  <c r="T42" i="88" s="1"/>
  <c r="AK42" i="88" s="1" a="1"/>
  <c r="AK42" i="88" s="1"/>
  <c r="R43" i="88"/>
  <c r="U42" i="88"/>
  <c r="X42" i="88"/>
  <c r="Z39" i="88" a="1"/>
  <c r="Z39" i="88" s="1"/>
  <c r="AA39" i="88"/>
  <c r="AE40" i="88"/>
  <c r="AB40" i="87"/>
  <c r="AP31" i="87"/>
  <c r="AO38" i="87" a="1"/>
  <c r="AO38" i="87" s="1"/>
  <c r="X41" i="87"/>
  <c r="V41" i="87"/>
  <c r="W41" i="87"/>
  <c r="R42" i="87"/>
  <c r="U41" i="87"/>
  <c r="S41" i="87"/>
  <c r="T41" i="87" s="1"/>
  <c r="AK41" i="87" s="1" a="1"/>
  <c r="AK41" i="87" s="1"/>
  <c r="AC39" i="87"/>
  <c r="AA38" i="87"/>
  <c r="Z38" i="87" a="1"/>
  <c r="Z38" i="87" s="1"/>
  <c r="AL40" i="87"/>
  <c r="AE39" i="87"/>
  <c r="AM39" i="87"/>
  <c r="Y39" i="87" s="1" a="1"/>
  <c r="Y39" i="87" s="1"/>
  <c r="AD39" i="87"/>
  <c r="AN39" i="87" s="1"/>
  <c r="AO36" i="85" a="1"/>
  <c r="AO36" i="85" s="1"/>
  <c r="AP30" i="85" s="1"/>
  <c r="AL38" i="85"/>
  <c r="AC38" i="85" s="1"/>
  <c r="B42" i="85"/>
  <c r="C41" i="85"/>
  <c r="D41" i="85" s="1" a="1"/>
  <c r="D41" i="85" s="1"/>
  <c r="Z36" i="85" a="1"/>
  <c r="Z36" i="85" s="1"/>
  <c r="AA36" i="85"/>
  <c r="V39" i="85"/>
  <c r="X39" i="85"/>
  <c r="W39" i="85"/>
  <c r="U39" i="85"/>
  <c r="S39" i="85"/>
  <c r="T39" i="85" s="1"/>
  <c r="AK39" i="85" s="1" a="1"/>
  <c r="AK39" i="85" s="1"/>
  <c r="R40" i="85"/>
  <c r="AD37" i="85"/>
  <c r="AN37" i="85" s="1"/>
  <c r="AM37" i="85"/>
  <c r="AE38" i="85"/>
  <c r="AB38" i="85"/>
  <c r="AB42" i="99" l="1"/>
  <c r="AC41" i="99"/>
  <c r="AD41" i="99"/>
  <c r="AN41" i="99" s="1"/>
  <c r="AM41" i="99"/>
  <c r="S43" i="99"/>
  <c r="T43" i="99" s="1"/>
  <c r="AK43" i="99" s="1" a="1"/>
  <c r="AK43" i="99" s="1"/>
  <c r="W43" i="99"/>
  <c r="X43" i="99"/>
  <c r="V43" i="99"/>
  <c r="U43" i="99"/>
  <c r="AL42" i="99"/>
  <c r="AP32" i="99"/>
  <c r="AO39" i="99" a="1"/>
  <c r="AO39" i="99" s="1"/>
  <c r="AE41" i="99"/>
  <c r="AB40" i="98"/>
  <c r="AA38" i="98"/>
  <c r="Z38" i="98" a="1"/>
  <c r="Z38" i="98" s="1"/>
  <c r="AO37" i="98" a="1"/>
  <c r="AO37" i="98" s="1"/>
  <c r="AP30" i="98"/>
  <c r="AC39" i="98"/>
  <c r="X41" i="98"/>
  <c r="U41" i="98"/>
  <c r="W41" i="98"/>
  <c r="V41" i="98"/>
  <c r="R42" i="98"/>
  <c r="S41" i="98"/>
  <c r="T41" i="98" s="1"/>
  <c r="AK41" i="98" s="1" a="1"/>
  <c r="AK41" i="98" s="1"/>
  <c r="AL40" i="98"/>
  <c r="Y38" i="98" a="1"/>
  <c r="Y38" i="98" s="1"/>
  <c r="AE39" i="98"/>
  <c r="AD39" i="98"/>
  <c r="AN39" i="98" s="1"/>
  <c r="AM39" i="98"/>
  <c r="Y39" i="98" s="1" a="1"/>
  <c r="Y39" i="98" s="1"/>
  <c r="AC40" i="96"/>
  <c r="AM40" i="96"/>
  <c r="AA40" i="96" s="1"/>
  <c r="AA39" i="96"/>
  <c r="Z39" i="96" a="1"/>
  <c r="Z39" i="96" s="1"/>
  <c r="AB41" i="97"/>
  <c r="Z39" i="97" a="1"/>
  <c r="Z39" i="97" s="1"/>
  <c r="AA39" i="97"/>
  <c r="W42" i="97"/>
  <c r="V42" i="97"/>
  <c r="R43" i="97"/>
  <c r="U42" i="97"/>
  <c r="S42" i="97"/>
  <c r="T42" i="97" s="1"/>
  <c r="AK42" i="97" s="1" a="1"/>
  <c r="AK42" i="97" s="1"/>
  <c r="X42" i="97"/>
  <c r="Y39" i="97" a="1"/>
  <c r="Y39" i="97" s="1"/>
  <c r="AC40" i="97"/>
  <c r="AE40" i="97"/>
  <c r="AD40" i="97"/>
  <c r="AN40" i="97" s="1"/>
  <c r="AL41" i="97"/>
  <c r="AM41" i="97" s="1"/>
  <c r="AM40" i="97"/>
  <c r="Y40" i="97" s="1" a="1"/>
  <c r="Y40" i="97" s="1"/>
  <c r="AO39" i="97" a="1"/>
  <c r="AO39" i="97" s="1"/>
  <c r="AP32" i="97"/>
  <c r="AN40" i="96"/>
  <c r="AB41" i="96"/>
  <c r="Y39" i="95" a="1"/>
  <c r="Y39" i="95" s="1"/>
  <c r="W42" i="96"/>
  <c r="V42" i="96"/>
  <c r="R43" i="96"/>
  <c r="U42" i="96"/>
  <c r="S42" i="96"/>
  <c r="T42" i="96" s="1"/>
  <c r="AK42" i="96" s="1" a="1"/>
  <c r="AK42" i="96" s="1"/>
  <c r="X42" i="96"/>
  <c r="AL41" i="96"/>
  <c r="AE41" i="96" s="1"/>
  <c r="Z39" i="95" a="1"/>
  <c r="Z39" i="95" s="1"/>
  <c r="AO39" i="96" a="1"/>
  <c r="AO39" i="96" s="1"/>
  <c r="AP32" i="96"/>
  <c r="AO39" i="93" a="1"/>
  <c r="AO39" i="93" s="1"/>
  <c r="AP33" i="93" s="1"/>
  <c r="AB41" i="95"/>
  <c r="W42" i="95"/>
  <c r="R43" i="95"/>
  <c r="U42" i="95"/>
  <c r="S42" i="95"/>
  <c r="T42" i="95" s="1"/>
  <c r="AK42" i="95" s="1" a="1"/>
  <c r="AK42" i="95" s="1"/>
  <c r="V42" i="95"/>
  <c r="X42" i="95"/>
  <c r="AL41" i="95"/>
  <c r="AO38" i="95" a="1"/>
  <c r="AO38" i="95" s="1"/>
  <c r="AP31" i="95"/>
  <c r="AC40" i="95"/>
  <c r="AE40" i="95"/>
  <c r="AD40" i="95"/>
  <c r="AN40" i="95" s="1"/>
  <c r="AM40" i="95"/>
  <c r="Y40" i="95" s="1" a="1"/>
  <c r="Y40" i="95" s="1"/>
  <c r="AC40" i="93"/>
  <c r="AB41" i="94"/>
  <c r="AC40" i="94"/>
  <c r="AL41" i="94"/>
  <c r="AE40" i="94"/>
  <c r="W42" i="94"/>
  <c r="V42" i="94"/>
  <c r="R43" i="94"/>
  <c r="U42" i="94"/>
  <c r="S42" i="94"/>
  <c r="T42" i="94" s="1"/>
  <c r="AK42" i="94" s="1" a="1"/>
  <c r="AK42" i="94" s="1"/>
  <c r="X42" i="94"/>
  <c r="AD40" i="94"/>
  <c r="AN40" i="94" s="1"/>
  <c r="AP31" i="94"/>
  <c r="AO38" i="94" a="1"/>
  <c r="AO38" i="94" s="1"/>
  <c r="AM40" i="94"/>
  <c r="AM40" i="93"/>
  <c r="S42" i="93"/>
  <c r="T42" i="93" s="1"/>
  <c r="AK42" i="93" s="1" a="1"/>
  <c r="AK42" i="93" s="1"/>
  <c r="AB42" i="93" s="1"/>
  <c r="V42" i="93"/>
  <c r="X42" i="93"/>
  <c r="W42" i="93"/>
  <c r="R43" i="93"/>
  <c r="U42" i="93"/>
  <c r="AE41" i="93"/>
  <c r="AL41" i="93"/>
  <c r="AC41" i="93" s="1"/>
  <c r="Z39" i="93" a="1"/>
  <c r="Z39" i="93" s="1"/>
  <c r="AA39" i="93"/>
  <c r="AN40" i="93"/>
  <c r="AM41" i="92"/>
  <c r="AA41" i="92" s="1"/>
  <c r="AE41" i="92"/>
  <c r="AD41" i="92"/>
  <c r="AN41" i="92" s="1"/>
  <c r="Y40" i="92" a="1"/>
  <c r="Y40" i="92" s="1"/>
  <c r="Z40" i="92" a="1"/>
  <c r="Z40" i="92" s="1"/>
  <c r="AA40" i="92"/>
  <c r="AL42" i="92"/>
  <c r="AM42" i="92" s="1"/>
  <c r="W43" i="92"/>
  <c r="V43" i="92"/>
  <c r="S43" i="92"/>
  <c r="T43" i="92" s="1"/>
  <c r="AK43" i="92" s="1" a="1"/>
  <c r="AK43" i="92" s="1"/>
  <c r="X43" i="92"/>
  <c r="U43" i="92"/>
  <c r="AB42" i="92"/>
  <c r="AO40" i="92" a="1"/>
  <c r="AO40" i="92" s="1"/>
  <c r="AP33" i="92"/>
  <c r="AA39" i="91"/>
  <c r="Z39" i="91" a="1"/>
  <c r="Z39" i="91" s="1"/>
  <c r="AD39" i="91"/>
  <c r="AN39" i="91" s="1"/>
  <c r="AO39" i="91" s="1" a="1"/>
  <c r="AO39" i="91" s="1"/>
  <c r="Y39" i="91" a="1"/>
  <c r="Y39" i="91" s="1"/>
  <c r="AC39" i="91"/>
  <c r="X41" i="91"/>
  <c r="S41" i="91"/>
  <c r="T41" i="91" s="1"/>
  <c r="AK41" i="91" s="1" a="1"/>
  <c r="AK41" i="91" s="1"/>
  <c r="U41" i="91"/>
  <c r="R42" i="91"/>
  <c r="W41" i="91"/>
  <c r="V41" i="91"/>
  <c r="AL40" i="91"/>
  <c r="AA38" i="91"/>
  <c r="Z38" i="91" a="1"/>
  <c r="Z38" i="91" s="1"/>
  <c r="AP32" i="91"/>
  <c r="AM39" i="90"/>
  <c r="Y39" i="90" s="1" a="1"/>
  <c r="Y39" i="90" s="1"/>
  <c r="AC39" i="90"/>
  <c r="AL40" i="90"/>
  <c r="AM40" i="90" s="1"/>
  <c r="AA38" i="90"/>
  <c r="Z38" i="90" a="1"/>
  <c r="Z38" i="90" s="1"/>
  <c r="V41" i="90"/>
  <c r="S41" i="90"/>
  <c r="T41" i="90" s="1"/>
  <c r="AK41" i="90" s="1" a="1"/>
  <c r="AK41" i="90" s="1"/>
  <c r="U41" i="90"/>
  <c r="R42" i="90"/>
  <c r="W41" i="90"/>
  <c r="X41" i="90"/>
  <c r="AE39" i="90"/>
  <c r="AD39" i="90"/>
  <c r="AN39" i="90" s="1"/>
  <c r="AO39" i="90" s="1" a="1"/>
  <c r="AO39" i="90" s="1"/>
  <c r="Y38" i="90" a="1"/>
  <c r="Y38" i="90" s="1"/>
  <c r="AM41" i="88"/>
  <c r="Z41" i="88" s="1" a="1"/>
  <c r="Z41" i="88" s="1"/>
  <c r="AP32" i="90"/>
  <c r="AC41" i="88"/>
  <c r="AD41" i="88"/>
  <c r="AN41" i="88" s="1"/>
  <c r="AB41" i="89"/>
  <c r="AC40" i="89"/>
  <c r="AA39" i="89"/>
  <c r="Z39" i="89" a="1"/>
  <c r="Z39" i="89" s="1"/>
  <c r="W42" i="89"/>
  <c r="V42" i="89"/>
  <c r="R43" i="89"/>
  <c r="U42" i="89"/>
  <c r="S42" i="89"/>
  <c r="T42" i="89" s="1"/>
  <c r="AK42" i="89" s="1" a="1"/>
  <c r="AK42" i="89" s="1"/>
  <c r="X42" i="89"/>
  <c r="AM40" i="89"/>
  <c r="Y39" i="89" a="1"/>
  <c r="Y39" i="89" s="1"/>
  <c r="AE40" i="89"/>
  <c r="AL41" i="89"/>
  <c r="AD40" i="89"/>
  <c r="AN40" i="89" s="1"/>
  <c r="AP31" i="89"/>
  <c r="AO38" i="89" a="1"/>
  <c r="AO38" i="89" s="1"/>
  <c r="AB42" i="88"/>
  <c r="AP32" i="88"/>
  <c r="AO39" i="88" a="1"/>
  <c r="AO39" i="88" s="1"/>
  <c r="S43" i="88"/>
  <c r="T43" i="88" s="1"/>
  <c r="AK43" i="88" s="1" a="1"/>
  <c r="AK43" i="88" s="1"/>
  <c r="X43" i="88"/>
  <c r="W43" i="88"/>
  <c r="U43" i="88"/>
  <c r="V43" i="88"/>
  <c r="AL42" i="88"/>
  <c r="AD42" i="88" s="1"/>
  <c r="AB41" i="87"/>
  <c r="W42" i="87"/>
  <c r="V42" i="87"/>
  <c r="R43" i="87"/>
  <c r="U42" i="87"/>
  <c r="S42" i="87"/>
  <c r="T42" i="87" s="1"/>
  <c r="AK42" i="87" s="1" a="1"/>
  <c r="AK42" i="87" s="1"/>
  <c r="X42" i="87"/>
  <c r="AC40" i="87"/>
  <c r="AD40" i="87"/>
  <c r="AN40" i="87" s="1"/>
  <c r="AE40" i="87"/>
  <c r="AM40" i="87"/>
  <c r="Y40" i="87" s="1" a="1"/>
  <c r="Y40" i="87" s="1"/>
  <c r="AL41" i="87"/>
  <c r="AP32" i="87"/>
  <c r="AO39" i="87" a="1"/>
  <c r="AO39" i="87" s="1"/>
  <c r="AA39" i="87"/>
  <c r="Z39" i="87" a="1"/>
  <c r="Z39" i="87" s="1"/>
  <c r="AO37" i="85" a="1"/>
  <c r="AO37" i="85" s="1"/>
  <c r="AP31" i="85" s="1"/>
  <c r="AD38" i="85"/>
  <c r="AN38" i="85" s="1"/>
  <c r="AM38" i="85"/>
  <c r="AB39" i="85"/>
  <c r="AL39" i="85"/>
  <c r="V40" i="85"/>
  <c r="U40" i="85"/>
  <c r="W40" i="85"/>
  <c r="X40" i="85"/>
  <c r="S40" i="85"/>
  <c r="T40" i="85" s="1"/>
  <c r="AK40" i="85" s="1" a="1"/>
  <c r="AK40" i="85" s="1"/>
  <c r="AB40" i="85" s="1"/>
  <c r="R41" i="85"/>
  <c r="Y37" i="85" a="1"/>
  <c r="Y37" i="85" s="1"/>
  <c r="Z37" i="85" a="1"/>
  <c r="Z37" i="85" s="1"/>
  <c r="AA37" i="85"/>
  <c r="B43" i="85"/>
  <c r="C43" i="85" s="1"/>
  <c r="D43" i="85" s="1" a="1"/>
  <c r="D43" i="85" s="1"/>
  <c r="C42" i="85"/>
  <c r="D42" i="85" s="1" a="1"/>
  <c r="D42" i="85" s="1"/>
  <c r="AB43" i="99" l="1"/>
  <c r="AP33" i="99"/>
  <c r="AO40" i="99" a="1"/>
  <c r="AO40" i="99" s="1"/>
  <c r="AL43" i="99"/>
  <c r="AA41" i="99"/>
  <c r="Z41" i="99" a="1"/>
  <c r="Z41" i="99" s="1"/>
  <c r="Y41" i="99" a="1"/>
  <c r="Y41" i="99" s="1"/>
  <c r="AC42" i="99"/>
  <c r="AD42" i="99"/>
  <c r="AN42" i="99" s="1"/>
  <c r="AE42" i="99"/>
  <c r="AM42" i="99"/>
  <c r="Z40" i="96" a="1"/>
  <c r="Z40" i="96" s="1"/>
  <c r="Y40" i="96" a="1"/>
  <c r="Y40" i="96" s="1"/>
  <c r="AB41" i="98"/>
  <c r="AC40" i="98"/>
  <c r="W42" i="98"/>
  <c r="V42" i="98"/>
  <c r="R43" i="98"/>
  <c r="U42" i="98"/>
  <c r="S42" i="98"/>
  <c r="T42" i="98" s="1"/>
  <c r="AK42" i="98" s="1" a="1"/>
  <c r="AK42" i="98" s="1"/>
  <c r="X42" i="98"/>
  <c r="AL41" i="98"/>
  <c r="AO38" i="98" a="1"/>
  <c r="AO38" i="98" s="1"/>
  <c r="AP31" i="98"/>
  <c r="AD40" i="98"/>
  <c r="AN40" i="98" s="1"/>
  <c r="AE40" i="98"/>
  <c r="AA39" i="98"/>
  <c r="Z39" i="98" a="1"/>
  <c r="Z39" i="98" s="1"/>
  <c r="AM40" i="98"/>
  <c r="Y40" i="98" s="1" a="1"/>
  <c r="Y40" i="98" s="1"/>
  <c r="AE41" i="97"/>
  <c r="AD41" i="97"/>
  <c r="AN41" i="97" s="1"/>
  <c r="Z41" i="97" a="1"/>
  <c r="Z41" i="97" s="1"/>
  <c r="AA41" i="97"/>
  <c r="AB42" i="97"/>
  <c r="S43" i="97"/>
  <c r="T43" i="97" s="1"/>
  <c r="AK43" i="97" s="1" a="1"/>
  <c r="AK43" i="97" s="1"/>
  <c r="V43" i="97"/>
  <c r="U43" i="97"/>
  <c r="X43" i="97"/>
  <c r="W43" i="97"/>
  <c r="AL42" i="97"/>
  <c r="AE42" i="97" s="1"/>
  <c r="AP33" i="97"/>
  <c r="AO40" i="97" a="1"/>
  <c r="AO40" i="97" s="1"/>
  <c r="AA40" i="97"/>
  <c r="Z40" i="97" a="1"/>
  <c r="Z40" i="97" s="1"/>
  <c r="Y41" i="97" a="1"/>
  <c r="Y41" i="97" s="1"/>
  <c r="AC41" i="97"/>
  <c r="AB42" i="96"/>
  <c r="AO40" i="96" a="1"/>
  <c r="AO40" i="96" s="1"/>
  <c r="AP33" i="96"/>
  <c r="AL42" i="96"/>
  <c r="AD42" i="96" s="1"/>
  <c r="S43" i="96"/>
  <c r="T43" i="96" s="1"/>
  <c r="AK43" i="96" s="1" a="1"/>
  <c r="AK43" i="96" s="1"/>
  <c r="X43" i="96"/>
  <c r="W43" i="96"/>
  <c r="V43" i="96"/>
  <c r="U43" i="96"/>
  <c r="AD41" i="96"/>
  <c r="AN41" i="96" s="1"/>
  <c r="AC41" i="96"/>
  <c r="AO40" i="93" a="1"/>
  <c r="AO40" i="93" s="1"/>
  <c r="AP34" i="93" s="1"/>
  <c r="AM41" i="96"/>
  <c r="Y41" i="96" s="1" a="1"/>
  <c r="Y41" i="96" s="1"/>
  <c r="AB42" i="95"/>
  <c r="AC41" i="95"/>
  <c r="U43" i="95"/>
  <c r="S43" i="95"/>
  <c r="T43" i="95" s="1"/>
  <c r="AK43" i="95" s="1" a="1"/>
  <c r="AK43" i="95" s="1"/>
  <c r="X43" i="95"/>
  <c r="W43" i="95"/>
  <c r="V43" i="95"/>
  <c r="AL42" i="95"/>
  <c r="AP32" i="95"/>
  <c r="AO39" i="95" a="1"/>
  <c r="AO39" i="95" s="1"/>
  <c r="AE41" i="95"/>
  <c r="AD41" i="95"/>
  <c r="AN41" i="95" s="1"/>
  <c r="AA40" i="95"/>
  <c r="Z40" i="95" a="1"/>
  <c r="Z40" i="95" s="1"/>
  <c r="AM41" i="95"/>
  <c r="Y41" i="95" s="1" a="1"/>
  <c r="Y41" i="95" s="1"/>
  <c r="AD41" i="93"/>
  <c r="AN41" i="93" s="1"/>
  <c r="AB42" i="94"/>
  <c r="AP32" i="94"/>
  <c r="AO39" i="94" a="1"/>
  <c r="AO39" i="94" s="1"/>
  <c r="AA40" i="94"/>
  <c r="Z40" i="94" a="1"/>
  <c r="Z40" i="94" s="1"/>
  <c r="Y40" i="94" a="1"/>
  <c r="Y40" i="94" s="1"/>
  <c r="AC41" i="94"/>
  <c r="AE41" i="94"/>
  <c r="AL42" i="94"/>
  <c r="AD41" i="94"/>
  <c r="AN41" i="94" s="1"/>
  <c r="AM41" i="94"/>
  <c r="Y41" i="94" s="1" a="1"/>
  <c r="Y41" i="94" s="1"/>
  <c r="S43" i="94"/>
  <c r="T43" i="94" s="1"/>
  <c r="AK43" i="94" s="1" a="1"/>
  <c r="AK43" i="94" s="1"/>
  <c r="X43" i="94"/>
  <c r="W43" i="94"/>
  <c r="V43" i="94"/>
  <c r="U43" i="94"/>
  <c r="AA40" i="93"/>
  <c r="Z40" i="93" a="1"/>
  <c r="Z40" i="93" s="1"/>
  <c r="Y40" i="93" a="1"/>
  <c r="Y40" i="93" s="1"/>
  <c r="AM41" i="93"/>
  <c r="S43" i="93"/>
  <c r="T43" i="93" s="1"/>
  <c r="AK43" i="93" s="1" a="1"/>
  <c r="AK43" i="93" s="1"/>
  <c r="AB43" i="93" s="1"/>
  <c r="X43" i="93"/>
  <c r="W43" i="93"/>
  <c r="U43" i="93"/>
  <c r="V43" i="93"/>
  <c r="Y41" i="92" a="1"/>
  <c r="Y41" i="92" s="1"/>
  <c r="AL42" i="93"/>
  <c r="AM42" i="93" s="1"/>
  <c r="AE43" i="93"/>
  <c r="AD43" i="93"/>
  <c r="AD42" i="92"/>
  <c r="AN42" i="92" s="1"/>
  <c r="Z41" i="92" a="1"/>
  <c r="Z41" i="92" s="1"/>
  <c r="Y42" i="92" a="1"/>
  <c r="Y42" i="92" s="1"/>
  <c r="AA42" i="92"/>
  <c r="Z42" i="92" a="1"/>
  <c r="Z42" i="92" s="1"/>
  <c r="AE42" i="92"/>
  <c r="AC42" i="92"/>
  <c r="AL43" i="92"/>
  <c r="AD43" i="92" s="1"/>
  <c r="AB43" i="92"/>
  <c r="AE43" i="92"/>
  <c r="AP34" i="92"/>
  <c r="AO41" i="92" a="1"/>
  <c r="AO41" i="92" s="1"/>
  <c r="AL41" i="90"/>
  <c r="AM41" i="90" s="1"/>
  <c r="Y41" i="90" s="1" a="1"/>
  <c r="Y41" i="90" s="1"/>
  <c r="AL41" i="91"/>
  <c r="AD41" i="91" s="1"/>
  <c r="AE40" i="91"/>
  <c r="AC40" i="91"/>
  <c r="AD40" i="91"/>
  <c r="AN40" i="91" s="1"/>
  <c r="AO40" i="91" s="1" a="1"/>
  <c r="AO40" i="91" s="1"/>
  <c r="AM40" i="91"/>
  <c r="Y40" i="91" s="1" a="1"/>
  <c r="Y40" i="91" s="1"/>
  <c r="AB41" i="91"/>
  <c r="AE41" i="91"/>
  <c r="S42" i="91"/>
  <c r="R43" i="91"/>
  <c r="U42" i="91"/>
  <c r="V42" i="91"/>
  <c r="T42" i="91"/>
  <c r="AK42" i="91" s="1" a="1"/>
  <c r="AK42" i="91" s="1"/>
  <c r="AB42" i="91" s="1"/>
  <c r="W42" i="91"/>
  <c r="X42" i="91"/>
  <c r="AA40" i="90"/>
  <c r="Z40" i="90" a="1"/>
  <c r="Z40" i="90" s="1"/>
  <c r="AP33" i="91"/>
  <c r="AB41" i="90"/>
  <c r="AE41" i="90"/>
  <c r="R43" i="90"/>
  <c r="U42" i="90"/>
  <c r="V42" i="90"/>
  <c r="W42" i="90"/>
  <c r="X42" i="90"/>
  <c r="S42" i="90"/>
  <c r="T42" i="90" s="1"/>
  <c r="AK42" i="90" s="1" a="1"/>
  <c r="AK42" i="90" s="1"/>
  <c r="AC40" i="90"/>
  <c r="AD40" i="90"/>
  <c r="AN40" i="90" s="1"/>
  <c r="AO40" i="90" s="1" a="1"/>
  <c r="AO40" i="90" s="1"/>
  <c r="AE40" i="90"/>
  <c r="Y41" i="88" a="1"/>
  <c r="Y41" i="88" s="1"/>
  <c r="AA41" i="88"/>
  <c r="Y40" i="90" a="1"/>
  <c r="Y40" i="90" s="1"/>
  <c r="Z39" i="90" a="1"/>
  <c r="Z39" i="90" s="1"/>
  <c r="AA39" i="90"/>
  <c r="AP33" i="90"/>
  <c r="AN42" i="88"/>
  <c r="AB42" i="89"/>
  <c r="AC41" i="89"/>
  <c r="AA40" i="89"/>
  <c r="Z40" i="89" a="1"/>
  <c r="Z40" i="89" s="1"/>
  <c r="AL42" i="89"/>
  <c r="AP32" i="89"/>
  <c r="AO39" i="89" a="1"/>
  <c r="AO39" i="89" s="1"/>
  <c r="Y40" i="89" a="1"/>
  <c r="Y40" i="89" s="1"/>
  <c r="S43" i="89"/>
  <c r="T43" i="89" s="1"/>
  <c r="AK43" i="89" s="1" a="1"/>
  <c r="AK43" i="89" s="1"/>
  <c r="W43" i="89"/>
  <c r="X43" i="89"/>
  <c r="V43" i="89"/>
  <c r="U43" i="89"/>
  <c r="AD41" i="89"/>
  <c r="AN41" i="89" s="1"/>
  <c r="AE41" i="89"/>
  <c r="AM41" i="89"/>
  <c r="Y41" i="89" s="1" a="1"/>
  <c r="Y41" i="89" s="1"/>
  <c r="AB43" i="88"/>
  <c r="AL43" i="88"/>
  <c r="AD43" i="88" s="1"/>
  <c r="AE42" i="88"/>
  <c r="AO40" i="88" a="1"/>
  <c r="AO40" i="88" s="1"/>
  <c r="AP33" i="88"/>
  <c r="AC42" i="88"/>
  <c r="AM42" i="88"/>
  <c r="AB42" i="87"/>
  <c r="AC41" i="87"/>
  <c r="S43" i="87"/>
  <c r="T43" i="87" s="1"/>
  <c r="AK43" i="87" s="1" a="1"/>
  <c r="AK43" i="87" s="1"/>
  <c r="X43" i="87"/>
  <c r="W43" i="87"/>
  <c r="V43" i="87"/>
  <c r="U43" i="87"/>
  <c r="AL42" i="87"/>
  <c r="AD41" i="87"/>
  <c r="AN41" i="87" s="1"/>
  <c r="AE41" i="87"/>
  <c r="AP33" i="87"/>
  <c r="AO40" i="87" a="1"/>
  <c r="AO40" i="87" s="1"/>
  <c r="AA40" i="87"/>
  <c r="Z40" i="87" a="1"/>
  <c r="Z40" i="87" s="1"/>
  <c r="AM41" i="87"/>
  <c r="Y41" i="87" s="1" a="1"/>
  <c r="Y41" i="87" s="1"/>
  <c r="AO38" i="85" a="1"/>
  <c r="AO38" i="85" s="1"/>
  <c r="AP32" i="85" s="1"/>
  <c r="AL40" i="85"/>
  <c r="AC40" i="85" s="1"/>
  <c r="AA38" i="85"/>
  <c r="Z38" i="85" a="1"/>
  <c r="Z38" i="85" s="1"/>
  <c r="Y38" i="85" a="1"/>
  <c r="Y38" i="85" s="1"/>
  <c r="X41" i="85"/>
  <c r="W41" i="85"/>
  <c r="V41" i="85"/>
  <c r="U41" i="85"/>
  <c r="R42" i="85"/>
  <c r="S41" i="85"/>
  <c r="T41" i="85" s="1"/>
  <c r="AK41" i="85" s="1" a="1"/>
  <c r="AK41" i="85" s="1"/>
  <c r="AM39" i="85"/>
  <c r="Y39" i="85" s="1" a="1"/>
  <c r="Y39" i="85" s="1"/>
  <c r="AC39" i="85"/>
  <c r="AD39" i="85"/>
  <c r="AN39" i="85" s="1"/>
  <c r="AE39" i="85"/>
  <c r="AA42" i="99" l="1"/>
  <c r="Z42" i="99" a="1"/>
  <c r="Z42" i="99" s="1"/>
  <c r="Y42" i="99" a="1"/>
  <c r="Y42" i="99" s="1"/>
  <c r="AO41" i="99" a="1"/>
  <c r="AO41" i="99" s="1"/>
  <c r="AP34" i="99"/>
  <c r="AC43" i="99"/>
  <c r="AC46" i="99" s="1"/>
  <c r="AC48" i="99" s="1"/>
  <c r="AL46" i="99"/>
  <c r="AD43" i="99"/>
  <c r="AE43" i="99"/>
  <c r="AE46" i="99" s="1"/>
  <c r="AE48" i="99" s="1"/>
  <c r="AM43" i="99"/>
  <c r="Y43" i="99" s="1" a="1"/>
  <c r="Y43" i="99" s="1"/>
  <c r="Y46" i="99" s="1"/>
  <c r="Y48" i="99" s="1"/>
  <c r="AB42" i="98"/>
  <c r="AP32" i="98"/>
  <c r="AO39" i="98" a="1"/>
  <c r="AO39" i="98" s="1"/>
  <c r="AC41" i="98"/>
  <c r="AL43" i="97"/>
  <c r="AM43" i="97" s="1"/>
  <c r="S43" i="98"/>
  <c r="T43" i="98" s="1"/>
  <c r="AK43" i="98" s="1" a="1"/>
  <c r="AK43" i="98" s="1"/>
  <c r="X43" i="98"/>
  <c r="V43" i="98"/>
  <c r="U43" i="98"/>
  <c r="W43" i="98"/>
  <c r="AL42" i="98"/>
  <c r="AE41" i="98"/>
  <c r="AD41" i="98"/>
  <c r="AN41" i="98" s="1"/>
  <c r="AA40" i="98"/>
  <c r="Z40" i="98" a="1"/>
  <c r="Z40" i="98" s="1"/>
  <c r="AM41" i="98"/>
  <c r="Y41" i="98" s="1" a="1"/>
  <c r="Y41" i="98" s="1"/>
  <c r="AB43" i="97"/>
  <c r="AP34" i="97"/>
  <c r="AO41" i="97" a="1"/>
  <c r="AO41" i="97" s="1"/>
  <c r="AD42" i="97"/>
  <c r="AN42" i="97" s="1"/>
  <c r="AC42" i="97"/>
  <c r="AM42" i="97"/>
  <c r="Y42" i="97" s="1" a="1"/>
  <c r="Y42" i="97" s="1"/>
  <c r="AN42" i="96"/>
  <c r="AB43" i="96"/>
  <c r="AA41" i="96"/>
  <c r="Z41" i="96" a="1"/>
  <c r="Z41" i="96" s="1"/>
  <c r="AP34" i="96"/>
  <c r="AO41" i="96" a="1"/>
  <c r="AO41" i="96" s="1"/>
  <c r="AC42" i="96"/>
  <c r="AE42" i="96"/>
  <c r="AL43" i="96"/>
  <c r="AO41" i="93" a="1"/>
  <c r="AO41" i="93" s="1"/>
  <c r="AP35" i="93" s="1"/>
  <c r="AM42" i="96"/>
  <c r="AB43" i="95"/>
  <c r="AO40" i="95" a="1"/>
  <c r="AO40" i="95" s="1"/>
  <c r="AP33" i="95"/>
  <c r="AC42" i="95"/>
  <c r="AL43" i="95"/>
  <c r="AE42" i="95"/>
  <c r="AD42" i="95"/>
  <c r="AN42" i="95" s="1"/>
  <c r="Z41" i="95" a="1"/>
  <c r="Z41" i="95" s="1"/>
  <c r="AA41" i="95"/>
  <c r="AM42" i="95"/>
  <c r="Y42" i="95" s="1" a="1"/>
  <c r="Y42" i="95" s="1"/>
  <c r="AB43" i="94"/>
  <c r="AA41" i="94"/>
  <c r="Z41" i="94" a="1"/>
  <c r="Z41" i="94" s="1"/>
  <c r="AO40" i="94" a="1"/>
  <c r="AO40" i="94" s="1"/>
  <c r="AP33" i="94"/>
  <c r="AL43" i="94"/>
  <c r="AC42" i="94"/>
  <c r="AD42" i="94"/>
  <c r="AN42" i="94" s="1"/>
  <c r="AE42" i="94"/>
  <c r="AM42" i="94"/>
  <c r="Y42" i="94" s="1" a="1"/>
  <c r="Y42" i="94" s="1"/>
  <c r="Y42" i="93" a="1"/>
  <c r="Y42" i="93" s="1"/>
  <c r="AA42" i="93"/>
  <c r="Z42" i="93" a="1"/>
  <c r="Z42" i="93" s="1"/>
  <c r="Z41" i="93" a="1"/>
  <c r="Z41" i="93" s="1"/>
  <c r="Y41" i="93" a="1"/>
  <c r="Y41" i="93" s="1"/>
  <c r="AA41" i="93"/>
  <c r="AD42" i="93"/>
  <c r="AN42" i="93" s="1"/>
  <c r="AE42" i="93"/>
  <c r="AE46" i="93" s="1"/>
  <c r="AE48" i="93" s="1"/>
  <c r="AC42" i="93"/>
  <c r="AL43" i="93"/>
  <c r="AE46" i="92"/>
  <c r="AE48" i="92" s="1"/>
  <c r="AN41" i="91"/>
  <c r="AO41" i="91" s="1" a="1"/>
  <c r="AO41" i="91" s="1"/>
  <c r="AM43" i="92"/>
  <c r="Y43" i="92" s="1" a="1"/>
  <c r="Y43" i="92" s="1"/>
  <c r="Y46" i="92" s="1"/>
  <c r="Y48" i="92" s="1"/>
  <c r="AC43" i="92"/>
  <c r="AC46" i="92" s="1"/>
  <c r="AC48" i="92" s="1"/>
  <c r="AL46" i="92"/>
  <c r="AC41" i="90"/>
  <c r="AD41" i="90"/>
  <c r="AN41" i="90" s="1"/>
  <c r="AO41" i="90" s="1" a="1"/>
  <c r="AO41" i="90" s="1"/>
  <c r="AN43" i="92"/>
  <c r="AN46" i="92" s="1"/>
  <c r="AD46" i="92"/>
  <c r="AD47" i="92" s="1"/>
  <c r="AD48" i="92" s="1"/>
  <c r="AM41" i="91"/>
  <c r="Y41" i="91" s="1" a="1"/>
  <c r="Y41" i="91" s="1"/>
  <c r="AC41" i="91"/>
  <c r="AO42" i="92" a="1"/>
  <c r="AO42" i="92" s="1"/>
  <c r="AP35" i="92"/>
  <c r="AL42" i="91"/>
  <c r="AC42" i="91" s="1"/>
  <c r="V43" i="91"/>
  <c r="S43" i="91"/>
  <c r="T43" i="91" s="1"/>
  <c r="AK43" i="91" s="1" a="1"/>
  <c r="AK43" i="91" s="1"/>
  <c r="U43" i="91"/>
  <c r="X43" i="91"/>
  <c r="W43" i="91"/>
  <c r="AA40" i="91"/>
  <c r="Z40" i="91" a="1"/>
  <c r="Z40" i="91" s="1"/>
  <c r="AL42" i="90"/>
  <c r="AC42" i="90" s="1"/>
  <c r="AD43" i="91"/>
  <c r="AP34" i="91"/>
  <c r="AB42" i="90"/>
  <c r="AE42" i="90"/>
  <c r="Z41" i="90" a="1"/>
  <c r="Z41" i="90" s="1"/>
  <c r="AA41" i="90"/>
  <c r="V43" i="90"/>
  <c r="U43" i="90"/>
  <c r="S43" i="90"/>
  <c r="T43" i="90" s="1"/>
  <c r="AK43" i="90" s="1" a="1"/>
  <c r="AK43" i="90" s="1"/>
  <c r="AB43" i="90" s="1"/>
  <c r="X43" i="90"/>
  <c r="W43" i="90"/>
  <c r="AP34" i="90"/>
  <c r="AB43" i="89"/>
  <c r="AC42" i="89"/>
  <c r="AL43" i="89"/>
  <c r="AD42" i="89"/>
  <c r="AN42" i="89" s="1"/>
  <c r="AA41" i="89"/>
  <c r="Z41" i="89" a="1"/>
  <c r="Z41" i="89" s="1"/>
  <c r="AO40" i="89" a="1"/>
  <c r="AO40" i="89" s="1"/>
  <c r="AP33" i="89"/>
  <c r="AE42" i="89"/>
  <c r="AM42" i="89"/>
  <c r="Y42" i="89" s="1" a="1"/>
  <c r="Y42" i="89" s="1"/>
  <c r="AN43" i="88"/>
  <c r="AN46" i="88" s="1"/>
  <c r="AD46" i="88"/>
  <c r="Z42" i="88" a="1"/>
  <c r="Z42" i="88" s="1"/>
  <c r="AA42" i="88"/>
  <c r="Y42" i="88" a="1"/>
  <c r="Y42" i="88" s="1"/>
  <c r="AP34" i="88"/>
  <c r="AO41" i="88" a="1"/>
  <c r="AO41" i="88" s="1"/>
  <c r="AC43" i="88"/>
  <c r="AC46" i="88" s="1"/>
  <c r="AC48" i="88" s="1"/>
  <c r="AL46" i="88"/>
  <c r="AE43" i="88"/>
  <c r="AE46" i="88" s="1"/>
  <c r="AE48" i="88" s="1"/>
  <c r="AM43" i="88"/>
  <c r="Y43" i="88" s="1" a="1"/>
  <c r="Y43" i="88" s="1"/>
  <c r="AL43" i="87"/>
  <c r="AM43" i="87" s="1"/>
  <c r="AB43" i="87"/>
  <c r="AC42" i="87"/>
  <c r="AD42" i="87"/>
  <c r="AN42" i="87" s="1"/>
  <c r="AP34" i="87"/>
  <c r="AO41" i="87" a="1"/>
  <c r="AO41" i="87" s="1"/>
  <c r="AE42" i="87"/>
  <c r="AM42" i="87"/>
  <c r="Y42" i="87" s="1" a="1"/>
  <c r="Y42" i="87" s="1"/>
  <c r="Z41" i="87" a="1"/>
  <c r="Z41" i="87" s="1"/>
  <c r="AA41" i="87"/>
  <c r="AO39" i="85" a="1"/>
  <c r="AO39" i="85" s="1"/>
  <c r="AP33" i="85" s="1"/>
  <c r="AE40" i="85"/>
  <c r="AM40" i="85"/>
  <c r="Y40" i="85" s="1" a="1"/>
  <c r="Y40" i="85" s="1"/>
  <c r="AD40" i="85"/>
  <c r="AN40" i="85" s="1"/>
  <c r="AB41" i="85"/>
  <c r="X42" i="85"/>
  <c r="U42" i="85"/>
  <c r="W42" i="85"/>
  <c r="V42" i="85"/>
  <c r="R43" i="85"/>
  <c r="S42" i="85"/>
  <c r="T42" i="85" s="1"/>
  <c r="AK42" i="85" s="1" a="1"/>
  <c r="AK42" i="85" s="1"/>
  <c r="AB42" i="85" s="1"/>
  <c r="AA39" i="85"/>
  <c r="Z39" i="85" a="1"/>
  <c r="Z39" i="85" s="1"/>
  <c r="AL41" i="85"/>
  <c r="AC41" i="85" s="1"/>
  <c r="AN43" i="99" l="1"/>
  <c r="AN46" i="99" s="1"/>
  <c r="AD46" i="99"/>
  <c r="AE43" i="97"/>
  <c r="AE46" i="97" s="1"/>
  <c r="AE48" i="97" s="1"/>
  <c r="AA43" i="99"/>
  <c r="AA46" i="99" s="1"/>
  <c r="AA48" i="99" s="1"/>
  <c r="Z43" i="99" a="1"/>
  <c r="Z43" i="99" s="1"/>
  <c r="Z46" i="99" s="1"/>
  <c r="AP35" i="99"/>
  <c r="AO42" i="99" a="1"/>
  <c r="AO42" i="99" s="1"/>
  <c r="AL46" i="97"/>
  <c r="AC43" i="97"/>
  <c r="AC46" i="97" s="1"/>
  <c r="AC48" i="97" s="1"/>
  <c r="AB43" i="98"/>
  <c r="AA43" i="97"/>
  <c r="Z43" i="97" a="1"/>
  <c r="Z43" i="97" s="1"/>
  <c r="Y43" i="97" a="1"/>
  <c r="Y43" i="97" s="1"/>
  <c r="Y46" i="97" s="1"/>
  <c r="Y48" i="97" s="1"/>
  <c r="AC42" i="98"/>
  <c r="AL43" i="98"/>
  <c r="AO40" i="98" a="1"/>
  <c r="AO40" i="98" s="1"/>
  <c r="AP33" i="98"/>
  <c r="AD43" i="97"/>
  <c r="AN43" i="97" s="1"/>
  <c r="AN46" i="97" s="1"/>
  <c r="AD42" i="98"/>
  <c r="AN42" i="98" s="1"/>
  <c r="AE42" i="98"/>
  <c r="AA41" i="98"/>
  <c r="Z41" i="98" a="1"/>
  <c r="Z41" i="98" s="1"/>
  <c r="AM42" i="98"/>
  <c r="AA42" i="97"/>
  <c r="Z42" i="97" a="1"/>
  <c r="Z42" i="97" s="1"/>
  <c r="AP35" i="97"/>
  <c r="AO42" i="97" a="1"/>
  <c r="AO42" i="97" s="1"/>
  <c r="AO42" i="93" a="1"/>
  <c r="AO42" i="93" s="1"/>
  <c r="AP36" i="93" s="1"/>
  <c r="Z42" i="96" a="1"/>
  <c r="Z42" i="96" s="1"/>
  <c r="AA42" i="96"/>
  <c r="AC43" i="96"/>
  <c r="AC46" i="96" s="1"/>
  <c r="AC48" i="96" s="1"/>
  <c r="AL46" i="96"/>
  <c r="Y42" i="96" a="1"/>
  <c r="Y42" i="96" s="1"/>
  <c r="AO42" i="96" a="1"/>
  <c r="AO42" i="96" s="1"/>
  <c r="AP35" i="96"/>
  <c r="AD43" i="96"/>
  <c r="AE43" i="96"/>
  <c r="AE46" i="96" s="1"/>
  <c r="AE48" i="96" s="1"/>
  <c r="AM43" i="96"/>
  <c r="Y43" i="96" s="1" a="1"/>
  <c r="Y43" i="96" s="1"/>
  <c r="AC43" i="95"/>
  <c r="AC46" i="95" s="1"/>
  <c r="AC48" i="95" s="1"/>
  <c r="AL46" i="95"/>
  <c r="AA42" i="95"/>
  <c r="Z42" i="95" a="1"/>
  <c r="Z42" i="95" s="1"/>
  <c r="AO41" i="95" a="1"/>
  <c r="AO41" i="95" s="1"/>
  <c r="AP34" i="95"/>
  <c r="AD43" i="95"/>
  <c r="AE43" i="95"/>
  <c r="AE46" i="95" s="1"/>
  <c r="AE48" i="95" s="1"/>
  <c r="AM43" i="95"/>
  <c r="AA42" i="94"/>
  <c r="Z42" i="94" a="1"/>
  <c r="Z42" i="94" s="1"/>
  <c r="AC43" i="94"/>
  <c r="AC46" i="94" s="1"/>
  <c r="AC48" i="94" s="1"/>
  <c r="AL46" i="94"/>
  <c r="AE43" i="94"/>
  <c r="AE46" i="94" s="1"/>
  <c r="AE48" i="94" s="1"/>
  <c r="AD46" i="93"/>
  <c r="AD47" i="93" s="1"/>
  <c r="AD48" i="93" s="1"/>
  <c r="AD43" i="94"/>
  <c r="AN43" i="93"/>
  <c r="AN46" i="93" s="1"/>
  <c r="AP34" i="94"/>
  <c r="AO41" i="94" a="1"/>
  <c r="AO41" i="94" s="1"/>
  <c r="AM43" i="94"/>
  <c r="AL46" i="93"/>
  <c r="AC43" i="93"/>
  <c r="AC46" i="93" s="1"/>
  <c r="AC48" i="93" s="1"/>
  <c r="AM43" i="93"/>
  <c r="AM42" i="91"/>
  <c r="Y42" i="91" s="1" a="1"/>
  <c r="Y42" i="91" s="1"/>
  <c r="AD42" i="91"/>
  <c r="AN42" i="91" s="1"/>
  <c r="AO42" i="91" s="1" a="1"/>
  <c r="AO42" i="91" s="1"/>
  <c r="AA41" i="91"/>
  <c r="Z41" i="91" a="1"/>
  <c r="Z41" i="91" s="1"/>
  <c r="AE42" i="91"/>
  <c r="AA43" i="92"/>
  <c r="AA46" i="92" s="1"/>
  <c r="AA48" i="92" s="1"/>
  <c r="Z43" i="92" a="1"/>
  <c r="Z43" i="92" s="1"/>
  <c r="Z46" i="92" s="1"/>
  <c r="AL43" i="91"/>
  <c r="AM43" i="91" s="1"/>
  <c r="AA43" i="91" s="1"/>
  <c r="AM42" i="90"/>
  <c r="Y42" i="90" s="1" a="1"/>
  <c r="Y42" i="90" s="1"/>
  <c r="AP36" i="92"/>
  <c r="AO43" i="92" a="1"/>
  <c r="AO43" i="92" s="1"/>
  <c r="AL43" i="90"/>
  <c r="AC43" i="90" s="1"/>
  <c r="AC46" i="90" s="1"/>
  <c r="AC48" i="90" s="1"/>
  <c r="AB43" i="91"/>
  <c r="AE43" i="91"/>
  <c r="AD42" i="90"/>
  <c r="AN42" i="90" s="1"/>
  <c r="AP35" i="91"/>
  <c r="AP35" i="90"/>
  <c r="AL46" i="87"/>
  <c r="AC43" i="89"/>
  <c r="AC46" i="89" s="1"/>
  <c r="AC48" i="89" s="1"/>
  <c r="AL46" i="89"/>
  <c r="AE43" i="89"/>
  <c r="AE46" i="89" s="1"/>
  <c r="AE48" i="89" s="1"/>
  <c r="AM43" i="89"/>
  <c r="AA42" i="89"/>
  <c r="Z42" i="89" a="1"/>
  <c r="Z42" i="89" s="1"/>
  <c r="AP34" i="89"/>
  <c r="AO41" i="89" a="1"/>
  <c r="AO41" i="89" s="1"/>
  <c r="AD43" i="89"/>
  <c r="Y46" i="88"/>
  <c r="Y48" i="88" s="1"/>
  <c r="AC43" i="87"/>
  <c r="AC46" i="87" s="1"/>
  <c r="AC48" i="87" s="1"/>
  <c r="AD43" i="87"/>
  <c r="AD46" i="87" s="1"/>
  <c r="AA43" i="88"/>
  <c r="AA46" i="88" s="1"/>
  <c r="AA48" i="88" s="1"/>
  <c r="Z43" i="88" a="1"/>
  <c r="Z43" i="88" s="1"/>
  <c r="Z46" i="88" s="1"/>
  <c r="AE43" i="87"/>
  <c r="AE46" i="87" s="1"/>
  <c r="AE48" i="87" s="1"/>
  <c r="AP35" i="88"/>
  <c r="AO42" i="88" a="1"/>
  <c r="AO42" i="88" s="1"/>
  <c r="AD47" i="88"/>
  <c r="AD48" i="88" s="1"/>
  <c r="AA43" i="87"/>
  <c r="Y43" i="87" a="1"/>
  <c r="Y43" i="87" s="1"/>
  <c r="Y46" i="87" s="1"/>
  <c r="Y48" i="87" s="1"/>
  <c r="AP35" i="87"/>
  <c r="AO42" i="87" a="1"/>
  <c r="AO42" i="87" s="1"/>
  <c r="AA42" i="87"/>
  <c r="Z42" i="87" a="1"/>
  <c r="Z42" i="87" s="1"/>
  <c r="Z43" i="87" a="1"/>
  <c r="Z43" i="87" s="1"/>
  <c r="AO40" i="85" a="1"/>
  <c r="AO40" i="85" s="1"/>
  <c r="AP34" i="85" s="1"/>
  <c r="Z40" i="85" a="1"/>
  <c r="Z40" i="85" s="1"/>
  <c r="AA40" i="85"/>
  <c r="U43" i="85"/>
  <c r="X43" i="85"/>
  <c r="W43" i="85"/>
  <c r="V43" i="85"/>
  <c r="S43" i="85"/>
  <c r="T43" i="85" s="1"/>
  <c r="AK43" i="85" s="1" a="1"/>
  <c r="AK43" i="85" s="1"/>
  <c r="AB43" i="85" s="1"/>
  <c r="AD41" i="85"/>
  <c r="AN41" i="85" s="1"/>
  <c r="AL42" i="85"/>
  <c r="AE41" i="85"/>
  <c r="AM41" i="85"/>
  <c r="AP36" i="99" l="1"/>
  <c r="AO43" i="99" a="1"/>
  <c r="AO43" i="99" s="1"/>
  <c r="Z47" i="99"/>
  <c r="R52" i="99" s="1"/>
  <c r="Z46" i="97"/>
  <c r="AA46" i="97"/>
  <c r="AA48" i="97" s="1"/>
  <c r="AD47" i="99"/>
  <c r="AD48" i="99"/>
  <c r="AA42" i="98"/>
  <c r="Z42" i="98" a="1"/>
  <c r="Z42" i="98" s="1"/>
  <c r="Y46" i="96"/>
  <c r="Y48" i="96" s="1"/>
  <c r="AP34" i="98"/>
  <c r="AO41" i="98" a="1"/>
  <c r="AO41" i="98" s="1"/>
  <c r="AC43" i="98"/>
  <c r="AC46" i="98" s="1"/>
  <c r="AC48" i="98" s="1"/>
  <c r="AL46" i="98"/>
  <c r="Y42" i="98" a="1"/>
  <c r="Y42" i="98" s="1"/>
  <c r="AE43" i="98"/>
  <c r="AE46" i="98" s="1"/>
  <c r="AE48" i="98" s="1"/>
  <c r="AD43" i="98"/>
  <c r="AD46" i="97"/>
  <c r="AD47" i="97" s="1"/>
  <c r="AD48" i="97" s="1"/>
  <c r="AM43" i="98"/>
  <c r="Z47" i="97"/>
  <c r="R52" i="97" s="1"/>
  <c r="AP36" i="97"/>
  <c r="AO43" i="97" a="1"/>
  <c r="AO43" i="97" s="1"/>
  <c r="AP36" i="96"/>
  <c r="AN43" i="96"/>
  <c r="AN46" i="96" s="1"/>
  <c r="AD46" i="96"/>
  <c r="Z43" i="96" a="1"/>
  <c r="Z43" i="96" s="1"/>
  <c r="Z46" i="96" s="1"/>
  <c r="AA43" i="96"/>
  <c r="AA46" i="96" s="1"/>
  <c r="AA48" i="96" s="1"/>
  <c r="AA43" i="95"/>
  <c r="AA46" i="95" s="1"/>
  <c r="AA48" i="95" s="1"/>
  <c r="Z43" i="95" a="1"/>
  <c r="Z43" i="95" s="1"/>
  <c r="Z46" i="95" s="1"/>
  <c r="AN43" i="95"/>
  <c r="AN46" i="95" s="1"/>
  <c r="AD46" i="95"/>
  <c r="AP35" i="95"/>
  <c r="AO42" i="95" a="1"/>
  <c r="AO42" i="95" s="1"/>
  <c r="AO43" i="93" a="1"/>
  <c r="AO43" i="93" s="1"/>
  <c r="AO44" i="93" s="1" a="1"/>
  <c r="AO44" i="93" s="1"/>
  <c r="Y43" i="95" a="1"/>
  <c r="Y43" i="95" s="1"/>
  <c r="Y46" i="95" s="1"/>
  <c r="Y48" i="95" s="1"/>
  <c r="Z42" i="91" a="1"/>
  <c r="Z42" i="91" s="1"/>
  <c r="AE46" i="91"/>
  <c r="AE48" i="91" s="1"/>
  <c r="AA42" i="91"/>
  <c r="AA46" i="91" s="1"/>
  <c r="AA48" i="91" s="1"/>
  <c r="AP35" i="94"/>
  <c r="AO42" i="94" a="1"/>
  <c r="AO42" i="94" s="1"/>
  <c r="AN43" i="94"/>
  <c r="AN46" i="94" s="1"/>
  <c r="AD46" i="94"/>
  <c r="AA43" i="94"/>
  <c r="AA46" i="94" s="1"/>
  <c r="AA48" i="94" s="1"/>
  <c r="Z43" i="94" a="1"/>
  <c r="Z43" i="94" s="1"/>
  <c r="Z46" i="94" s="1"/>
  <c r="Y43" i="94" a="1"/>
  <c r="Y43" i="94" s="1"/>
  <c r="Y46" i="94" s="1"/>
  <c r="Y48" i="94" s="1"/>
  <c r="Y43" i="93" a="1"/>
  <c r="Y43" i="93" s="1"/>
  <c r="Y46" i="93" s="1"/>
  <c r="Y48" i="93" s="1"/>
  <c r="AA43" i="93"/>
  <c r="AA46" i="93" s="1"/>
  <c r="AA48" i="93" s="1"/>
  <c r="Z43" i="93" a="1"/>
  <c r="Z43" i="93" s="1"/>
  <c r="Z46" i="93" s="1"/>
  <c r="Z47" i="93" s="1"/>
  <c r="R52" i="93" s="1"/>
  <c r="AA42" i="90"/>
  <c r="Z43" i="91" a="1"/>
  <c r="Z43" i="91" s="1"/>
  <c r="AE43" i="90"/>
  <c r="AE46" i="90" s="1"/>
  <c r="AE48" i="90" s="1"/>
  <c r="AD46" i="91"/>
  <c r="AD47" i="91" s="1"/>
  <c r="AD48" i="91" s="1"/>
  <c r="AN43" i="91"/>
  <c r="AN46" i="91" s="1"/>
  <c r="Y43" i="91" a="1"/>
  <c r="Y43" i="91" s="1"/>
  <c r="Y46" i="91" s="1"/>
  <c r="Y48" i="91" s="1"/>
  <c r="Z47" i="92"/>
  <c r="R52" i="92" s="1"/>
  <c r="AM43" i="90"/>
  <c r="AA43" i="90" s="1"/>
  <c r="AL46" i="90"/>
  <c r="AD43" i="90"/>
  <c r="AN43" i="90" s="1"/>
  <c r="AN46" i="90" s="1"/>
  <c r="Z42" i="90" a="1"/>
  <c r="Z42" i="90" s="1"/>
  <c r="AO44" i="92" a="1"/>
  <c r="AO44" i="92" s="1"/>
  <c r="AP37" i="92"/>
  <c r="AL46" i="91"/>
  <c r="AC43" i="91"/>
  <c r="AC46" i="91" s="1"/>
  <c r="AC48" i="91" s="1"/>
  <c r="AA46" i="87"/>
  <c r="AA48" i="87" s="1"/>
  <c r="AO42" i="90" a="1"/>
  <c r="AO42" i="90" s="1"/>
  <c r="AP36" i="90" s="1"/>
  <c r="AP36" i="91"/>
  <c r="Z46" i="87"/>
  <c r="Z47" i="87" s="1"/>
  <c r="R52" i="87" s="1"/>
  <c r="AN43" i="89"/>
  <c r="AN46" i="89" s="1"/>
  <c r="AD46" i="89"/>
  <c r="AN43" i="87"/>
  <c r="AN46" i="87" s="1"/>
  <c r="AP35" i="89"/>
  <c r="AO42" i="89" a="1"/>
  <c r="AO42" i="89" s="1"/>
  <c r="AA43" i="89"/>
  <c r="AA46" i="89" s="1"/>
  <c r="AA48" i="89" s="1"/>
  <c r="Z43" i="89" a="1"/>
  <c r="Z43" i="89" s="1"/>
  <c r="Z46" i="89" s="1"/>
  <c r="Y43" i="89" a="1"/>
  <c r="Y43" i="89" s="1"/>
  <c r="Y46" i="89" s="1"/>
  <c r="Y48" i="89" s="1"/>
  <c r="Z47" i="88"/>
  <c r="R52" i="88" s="1"/>
  <c r="AP36" i="88"/>
  <c r="AO43" i="88" a="1"/>
  <c r="AO43" i="88" s="1"/>
  <c r="AP36" i="87"/>
  <c r="AD47" i="87"/>
  <c r="AD48" i="87" s="1"/>
  <c r="AO41" i="85" a="1"/>
  <c r="AO41" i="85" s="1"/>
  <c r="AP35" i="85" s="1"/>
  <c r="AL43" i="85"/>
  <c r="AM43" i="85" s="1"/>
  <c r="AM42" i="85"/>
  <c r="AC42" i="85"/>
  <c r="AE42" i="85"/>
  <c r="Y41" i="85" a="1"/>
  <c r="Y41" i="85" s="1"/>
  <c r="AA41" i="85"/>
  <c r="Z41" i="85" a="1"/>
  <c r="Z41" i="85" s="1"/>
  <c r="AD42" i="85"/>
  <c r="AN42" i="85" s="1"/>
  <c r="Z48" i="99" l="1"/>
  <c r="AO44" i="99" a="1"/>
  <c r="AO44" i="99" s="1"/>
  <c r="AP37" i="99"/>
  <c r="AA43" i="98"/>
  <c r="AA46" i="98" s="1"/>
  <c r="AA48" i="98" s="1"/>
  <c r="Z43" i="98" a="1"/>
  <c r="Z43" i="98" s="1"/>
  <c r="Z46" i="98" s="1"/>
  <c r="AN43" i="98"/>
  <c r="AN46" i="98" s="1"/>
  <c r="AD46" i="98"/>
  <c r="Y43" i="98" a="1"/>
  <c r="Y43" i="98" s="1"/>
  <c r="Y46" i="98" s="1"/>
  <c r="Y48" i="98" s="1"/>
  <c r="AP35" i="98"/>
  <c r="AO42" i="98" a="1"/>
  <c r="AO42" i="98" s="1"/>
  <c r="AO44" i="97" a="1"/>
  <c r="AO44" i="97" s="1"/>
  <c r="AP37" i="97"/>
  <c r="AD46" i="90"/>
  <c r="AD47" i="90" s="1"/>
  <c r="AD48" i="90" s="1"/>
  <c r="Z48" i="97"/>
  <c r="Z47" i="96"/>
  <c r="R52" i="96" s="1"/>
  <c r="AD47" i="96"/>
  <c r="AD48" i="96" s="1"/>
  <c r="Z46" i="91"/>
  <c r="Z47" i="91" s="1"/>
  <c r="R52" i="91" s="1"/>
  <c r="AO43" i="96" a="1"/>
  <c r="AO43" i="96" s="1"/>
  <c r="AP36" i="95"/>
  <c r="AO43" i="95" a="1"/>
  <c r="AO43" i="95" s="1"/>
  <c r="AP37" i="93"/>
  <c r="AD47" i="95"/>
  <c r="AD48" i="95" s="1"/>
  <c r="Z47" i="95"/>
  <c r="R52" i="95" s="1"/>
  <c r="Z48" i="93"/>
  <c r="Z48" i="92"/>
  <c r="AA46" i="90"/>
  <c r="AA48" i="90" s="1"/>
  <c r="Z47" i="94"/>
  <c r="R52" i="94" s="1"/>
  <c r="AD47" i="94"/>
  <c r="AD48" i="94" s="1"/>
  <c r="Y43" i="90" a="1"/>
  <c r="Y43" i="90" s="1"/>
  <c r="Y46" i="90" s="1"/>
  <c r="Y48" i="90" s="1"/>
  <c r="AP36" i="94"/>
  <c r="AO43" i="94" a="1"/>
  <c r="AO43" i="94" s="1"/>
  <c r="Z43" i="90" a="1"/>
  <c r="Z43" i="90" s="1"/>
  <c r="Z46" i="90" s="1"/>
  <c r="Z47" i="90" s="1"/>
  <c r="R52" i="90" s="1"/>
  <c r="AO43" i="91" a="1"/>
  <c r="AO43" i="91" s="1"/>
  <c r="AP37" i="91" s="1"/>
  <c r="R53" i="93"/>
  <c r="R54" i="93" a="1"/>
  <c r="R54" i="93" s="1"/>
  <c r="AO43" i="90" a="1"/>
  <c r="AO43" i="90" s="1"/>
  <c r="AP37" i="90" s="1"/>
  <c r="R53" i="92"/>
  <c r="R54" i="92" a="1"/>
  <c r="R54" i="92" s="1"/>
  <c r="AO43" i="87" a="1"/>
  <c r="AO43" i="87" s="1"/>
  <c r="AO44" i="87" s="1" a="1"/>
  <c r="AO44" i="87" s="1"/>
  <c r="Z47" i="89"/>
  <c r="R52" i="89" s="1"/>
  <c r="AD47" i="89"/>
  <c r="AD48" i="89" s="1"/>
  <c r="AP36" i="89"/>
  <c r="AO43" i="89" a="1"/>
  <c r="AO43" i="89" s="1"/>
  <c r="AO44" i="88" a="1"/>
  <c r="AO44" i="88" s="1"/>
  <c r="AP37" i="88"/>
  <c r="Z48" i="88"/>
  <c r="Z48" i="87"/>
  <c r="AO42" i="85" a="1"/>
  <c r="AO42" i="85" s="1"/>
  <c r="AP36" i="85" s="1"/>
  <c r="AL46" i="85"/>
  <c r="AE43" i="85"/>
  <c r="AE46" i="85" s="1"/>
  <c r="AE48" i="85" s="1"/>
  <c r="AD43" i="85"/>
  <c r="AD46" i="85" s="1"/>
  <c r="AD47" i="85" s="1"/>
  <c r="AD48" i="85" s="1"/>
  <c r="AC43" i="85"/>
  <c r="AC46" i="85" s="1"/>
  <c r="AC48" i="85" s="1"/>
  <c r="Y43" i="85" a="1"/>
  <c r="Y43" i="85" s="1"/>
  <c r="Z43" i="85" a="1"/>
  <c r="Z43" i="85" s="1"/>
  <c r="AA43" i="85"/>
  <c r="Z42" i="85" a="1"/>
  <c r="Z42" i="85" s="1"/>
  <c r="AA42" i="85"/>
  <c r="Y42" i="85" a="1"/>
  <c r="Y42" i="85" s="1"/>
  <c r="R53" i="99" l="1"/>
  <c r="R54" i="99" a="1"/>
  <c r="R54" i="99" s="1"/>
  <c r="AP36" i="98"/>
  <c r="AO43" i="98" a="1"/>
  <c r="AO43" i="98" s="1"/>
  <c r="AD47" i="98"/>
  <c r="AD48" i="98" s="1"/>
  <c r="Z47" i="98"/>
  <c r="R52" i="98" s="1"/>
  <c r="R53" i="97"/>
  <c r="R54" i="97" a="1"/>
  <c r="R54" i="97" s="1"/>
  <c r="AO44" i="96" a="1"/>
  <c r="AO44" i="96" s="1"/>
  <c r="AP37" i="96"/>
  <c r="Z48" i="91"/>
  <c r="Z48" i="96"/>
  <c r="AO44" i="90" a="1"/>
  <c r="AO44" i="90" s="1"/>
  <c r="R54" i="90" s="1" a="1"/>
  <c r="R54" i="90" s="1"/>
  <c r="AO44" i="91" a="1"/>
  <c r="AO44" i="91" s="1"/>
  <c r="R54" i="91" s="1" a="1"/>
  <c r="R54" i="91" s="1"/>
  <c r="Z48" i="95"/>
  <c r="Z48" i="90"/>
  <c r="AP37" i="95"/>
  <c r="AO44" i="95" a="1"/>
  <c r="AO44" i="95" s="1"/>
  <c r="AP37" i="87"/>
  <c r="AO44" i="94" a="1"/>
  <c r="AO44" i="94" s="1"/>
  <c r="AP37" i="94"/>
  <c r="Z48" i="94"/>
  <c r="R53" i="90"/>
  <c r="AO44" i="89" a="1"/>
  <c r="AO44" i="89" s="1"/>
  <c r="AP37" i="89"/>
  <c r="Z48" i="89"/>
  <c r="R54" i="88" a="1"/>
  <c r="R54" i="88" s="1"/>
  <c r="R53" i="88"/>
  <c r="R54" i="87" a="1"/>
  <c r="R54" i="87" s="1"/>
  <c r="R53" i="87"/>
  <c r="AN43" i="85"/>
  <c r="AN46" i="85" s="1"/>
  <c r="Y46" i="85"/>
  <c r="Y48" i="85" s="1"/>
  <c r="Z46" i="85"/>
  <c r="Z47" i="85" s="1"/>
  <c r="R52" i="85" s="1"/>
  <c r="AA46" i="85"/>
  <c r="AA48" i="85" s="1"/>
  <c r="R53" i="91" l="1"/>
  <c r="Z48" i="98"/>
  <c r="AO44" i="98" a="1"/>
  <c r="AO44" i="98" s="1"/>
  <c r="AP37" i="98"/>
  <c r="R54" i="96" a="1"/>
  <c r="R54" i="96" s="1"/>
  <c r="R53" i="96"/>
  <c r="R54" i="95" a="1"/>
  <c r="R54" i="95" s="1"/>
  <c r="R53" i="95"/>
  <c r="R53" i="94"/>
  <c r="R54" i="94" a="1"/>
  <c r="R54" i="94" s="1"/>
  <c r="R54" i="89" a="1"/>
  <c r="R54" i="89" s="1"/>
  <c r="R53" i="89"/>
  <c r="AO43" i="85" a="1"/>
  <c r="AO43" i="85" s="1"/>
  <c r="AO44" i="85" s="1" a="1"/>
  <c r="AO44" i="85" s="1"/>
  <c r="Z48" i="85"/>
  <c r="R53" i="98" l="1"/>
  <c r="R54" i="98" a="1"/>
  <c r="R54" i="98" s="1"/>
  <c r="AP37" i="85"/>
  <c r="R53" i="85"/>
  <c r="R54" i="85" a="1"/>
  <c r="R54" i="8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3DF7F0F5-FD7D-4AEF-AD48-E8930A24B20F}">
      <text>
        <r>
          <rPr>
            <sz val="9"/>
            <color indexed="81"/>
            <rFont val="MS P ゴシック"/>
            <family val="3"/>
            <charset val="128"/>
          </rPr>
          <t>[変更しないで]シートのA列にある日付なら祝</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843CA33C-1687-45DE-AC3E-552B29692DB1}">
      <text>
        <r>
          <rPr>
            <sz val="9"/>
            <color indexed="81"/>
            <rFont val="MS P ゴシック"/>
            <family val="3"/>
            <charset val="128"/>
          </rPr>
          <t>[変更しないで]シートのA列にある日付なら祝</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BF5064EF-EAB1-4F6F-8FF8-387199792B07}">
      <text>
        <r>
          <rPr>
            <sz val="9"/>
            <color indexed="81"/>
            <rFont val="MS P ゴシック"/>
            <family val="3"/>
            <charset val="128"/>
          </rPr>
          <t>[変更しないで]シートのA列にある日付なら祝</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E1C76ADA-8C9A-4178-B713-3B123726C240}">
      <text>
        <r>
          <rPr>
            <sz val="9"/>
            <color indexed="81"/>
            <rFont val="MS P ゴシック"/>
            <family val="3"/>
            <charset val="128"/>
          </rPr>
          <t>[変更しないで]シートのA列にある日付なら祝</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282EC22E-7D52-4B86-9D6E-EE9790DBEB6D}">
      <text>
        <r>
          <rPr>
            <sz val="9"/>
            <color indexed="81"/>
            <rFont val="MS P ゴシック"/>
            <family val="3"/>
            <charset val="128"/>
          </rPr>
          <t>[変更しないで]シートのA列にある日付なら祝</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4D7E6F8C-B2C5-40FA-9E1C-B77557748FD5}">
      <text>
        <r>
          <rPr>
            <sz val="9"/>
            <color indexed="81"/>
            <rFont val="MS P ゴシック"/>
            <family val="3"/>
            <charset val="128"/>
          </rPr>
          <t>[変更しないで]シートのA列にある日付なら祝</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18276B47-63D9-482C-ADA2-E325308D2579}">
      <text>
        <r>
          <rPr>
            <sz val="9"/>
            <color indexed="81"/>
            <rFont val="MS P ゴシック"/>
            <family val="3"/>
            <charset val="128"/>
          </rPr>
          <t>[変更しないで]シートのA列にある日付なら祝</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12014AE0-C396-457D-8056-6EFECF6C6EBD}">
      <text>
        <r>
          <rPr>
            <sz val="9"/>
            <color indexed="81"/>
            <rFont val="MS P ゴシック"/>
            <family val="3"/>
            <charset val="128"/>
          </rPr>
          <t>[変更しないで]シートのA列にある日付なら祝</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007C09F4-FCED-4AEB-B30D-F84012609845}">
      <text>
        <r>
          <rPr>
            <sz val="9"/>
            <color indexed="81"/>
            <rFont val="MS P ゴシック"/>
            <family val="3"/>
            <charset val="128"/>
          </rPr>
          <t>[変更しないで]シートのA列にある日付なら祝</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B2355410-F10D-4F0E-BF1A-2A8B27E7CB9D}">
      <text>
        <r>
          <rPr>
            <sz val="9"/>
            <color indexed="81"/>
            <rFont val="MS P ゴシック"/>
            <family val="3"/>
            <charset val="128"/>
          </rPr>
          <t>[変更しないで]シートのA列にある日付なら祝</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B86C1B26-5611-4587-A027-5982D27B3EA4}">
      <text>
        <r>
          <rPr>
            <sz val="9"/>
            <color indexed="81"/>
            <rFont val="MS P ゴシック"/>
            <family val="3"/>
            <charset val="128"/>
          </rPr>
          <t>[変更しないで]シートのA列にある日付なら祝</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62F5E48B-30AD-44F2-967B-BFDFF1041E5A}">
      <text>
        <r>
          <rPr>
            <sz val="9"/>
            <color indexed="81"/>
            <rFont val="MS P ゴシック"/>
            <family val="3"/>
            <charset val="128"/>
          </rPr>
          <t>[変更しないで]シートのA列にある日付なら祝</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675AE6FD-6143-43FA-A77E-B3AF7186B6D7}">
      <text>
        <r>
          <rPr>
            <sz val="9"/>
            <color indexed="81"/>
            <rFont val="MS P ゴシック"/>
            <family val="3"/>
            <charset val="128"/>
          </rPr>
          <t>[変更しないで]シートのA列にある日付なら祝</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BAD45ECA-8913-4E92-9001-28033DAA3D58}">
      <text>
        <r>
          <rPr>
            <sz val="9"/>
            <color indexed="81"/>
            <rFont val="MS P ゴシック"/>
            <family val="3"/>
            <charset val="128"/>
          </rPr>
          <t>[変更しないで]シートのA列にある日付なら祝</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<sst xmlns="http://schemas.openxmlformats.org/spreadsheetml/2006/main" count="4427" uniqueCount="196">
  <si>
    <t>日</t>
    <rPh sb="0" eb="1">
      <t>ヒ</t>
    </rPh>
    <phoneticPr fontId="1"/>
  </si>
  <si>
    <t>曜</t>
    <rPh sb="0" eb="1">
      <t>ヨウ</t>
    </rPh>
    <phoneticPr fontId="1"/>
  </si>
  <si>
    <t>勤怠・特記・備考</t>
    <rPh sb="0" eb="2">
      <t>キンタイ</t>
    </rPh>
    <rPh sb="3" eb="5">
      <t>トッキ</t>
    </rPh>
    <rPh sb="6" eb="8">
      <t>ビコウ</t>
    </rPh>
    <phoneticPr fontId="1"/>
  </si>
  <si>
    <t>時間外</t>
    <rPh sb="0" eb="3">
      <t>ジカンガイ</t>
    </rPh>
    <phoneticPr fontId="1"/>
  </si>
  <si>
    <t>所属会社名：</t>
    <phoneticPr fontId="1"/>
  </si>
  <si>
    <t>株式会社　ワーキテクノ</t>
    <rPh sb="0" eb="4">
      <t>カブ</t>
    </rPh>
    <phoneticPr fontId="1"/>
  </si>
  <si>
    <t>公休</t>
    <rPh sb="0" eb="2">
      <t>コウキュウ</t>
    </rPh>
    <phoneticPr fontId="1"/>
  </si>
  <si>
    <t>実働時間</t>
    <rPh sb="0" eb="4">
      <t>ジツドウジカン</t>
    </rPh>
    <phoneticPr fontId="1"/>
  </si>
  <si>
    <t>祝</t>
    <rPh sb="0" eb="1">
      <t>シュク</t>
    </rPh>
    <phoneticPr fontId="1"/>
  </si>
  <si>
    <t>雇用区分</t>
    <rPh sb="0" eb="4">
      <t>コヨウクブン</t>
    </rPh>
    <phoneticPr fontId="1"/>
  </si>
  <si>
    <t>見込時間</t>
    <rPh sb="0" eb="4">
      <t>ミコミジカン</t>
    </rPh>
    <phoneticPr fontId="1"/>
  </si>
  <si>
    <t>手動</t>
    <rPh sb="0" eb="2">
      <t>シュドウ</t>
    </rPh>
    <phoneticPr fontId="1"/>
  </si>
  <si>
    <t>手動入力</t>
    <rPh sb="0" eb="2">
      <t>シュドウ</t>
    </rPh>
    <rPh sb="2" eb="4">
      <t>ニュウリョク</t>
    </rPh>
    <phoneticPr fontId="1"/>
  </si>
  <si>
    <t>開始時刻</t>
    <rPh sb="0" eb="2">
      <t>カイシ</t>
    </rPh>
    <rPh sb="2" eb="4">
      <t>ジコク</t>
    </rPh>
    <phoneticPr fontId="1"/>
  </si>
  <si>
    <t>休憩
時間</t>
    <rPh sb="0" eb="2">
      <t>キュウケイ</t>
    </rPh>
    <rPh sb="3" eb="5">
      <t>ジカン</t>
    </rPh>
    <phoneticPr fontId="1"/>
  </si>
  <si>
    <t>終了時刻</t>
    <rPh sb="0" eb="2">
      <t>シュウリョウ</t>
    </rPh>
    <rPh sb="2" eb="4">
      <t>ジコク</t>
    </rPh>
    <phoneticPr fontId="1"/>
  </si>
  <si>
    <t>休み種類</t>
    <rPh sb="0" eb="1">
      <t>ヤス</t>
    </rPh>
    <rPh sb="2" eb="4">
      <t>シュルイ</t>
    </rPh>
    <phoneticPr fontId="1"/>
  </si>
  <si>
    <t>勤務日
種別</t>
    <phoneticPr fontId="1"/>
  </si>
  <si>
    <t>深夜休憩</t>
    <rPh sb="0" eb="2">
      <t>シンヤ</t>
    </rPh>
    <rPh sb="2" eb="4">
      <t>キュウケイ</t>
    </rPh>
    <phoneticPr fontId="1"/>
  </si>
  <si>
    <t>土曜出勤回数</t>
    <rPh sb="0" eb="2">
      <t>ドヨウ</t>
    </rPh>
    <rPh sb="2" eb="4">
      <t>シュッキン</t>
    </rPh>
    <rPh sb="4" eb="6">
      <t>カイスウ</t>
    </rPh>
    <phoneticPr fontId="1"/>
  </si>
  <si>
    <t>締め日</t>
    <rPh sb="0" eb="1">
      <t>シ</t>
    </rPh>
    <rPh sb="2" eb="3">
      <t>ビ</t>
    </rPh>
    <phoneticPr fontId="1"/>
  </si>
  <si>
    <t>起算日</t>
    <rPh sb="0" eb="3">
      <t>キサンビ</t>
    </rPh>
    <phoneticPr fontId="1"/>
  </si>
  <si>
    <t>勤務報告書（集計用）</t>
    <rPh sb="0" eb="1">
      <t>ツトム</t>
    </rPh>
    <rPh sb="1" eb="2">
      <t>ツトム</t>
    </rPh>
    <rPh sb="2" eb="3">
      <t>ホウ</t>
    </rPh>
    <rPh sb="3" eb="4">
      <t>コク</t>
    </rPh>
    <rPh sb="4" eb="5">
      <t>ショ</t>
    </rPh>
    <rPh sb="6" eb="8">
      <t>シュウケイ</t>
    </rPh>
    <rPh sb="8" eb="9">
      <t>ヨウ</t>
    </rPh>
    <phoneticPr fontId="1"/>
  </si>
  <si>
    <t xml:space="preserve">氏名：  </t>
    <rPh sb="0" eb="1">
      <t>シ</t>
    </rPh>
    <rPh sb="1" eb="2">
      <t>メイ</t>
    </rPh>
    <phoneticPr fontId="1"/>
  </si>
  <si>
    <t>振替休日</t>
  </si>
  <si>
    <t>フル残</t>
  </si>
  <si>
    <t>10H日別</t>
  </si>
  <si>
    <t>20H日別</t>
  </si>
  <si>
    <t>30H日別</t>
  </si>
  <si>
    <t>40H日別</t>
  </si>
  <si>
    <t>10H日祝別</t>
  </si>
  <si>
    <t>20H日祝別</t>
  </si>
  <si>
    <t>30H日祝別</t>
  </si>
  <si>
    <t>40H日祝別</t>
  </si>
  <si>
    <t>平日のみ20H</t>
  </si>
  <si>
    <t>時給</t>
  </si>
  <si>
    <t>土319時</t>
  </si>
  <si>
    <t>17.5時</t>
  </si>
  <si>
    <t>18時</t>
  </si>
  <si>
    <t>18.5時</t>
  </si>
  <si>
    <t>19時</t>
  </si>
  <si>
    <t>企カレ</t>
  </si>
  <si>
    <t>企カレ時給</t>
  </si>
  <si>
    <t>時間幅</t>
  </si>
  <si>
    <t>請求雇用区分</t>
    <rPh sb="0" eb="2">
      <t>セイキュウ</t>
    </rPh>
    <rPh sb="2" eb="6">
      <t>コヨウクブン</t>
    </rPh>
    <phoneticPr fontId="4"/>
  </si>
  <si>
    <t>締め日</t>
    <rPh sb="0" eb="1">
      <t>シ</t>
    </rPh>
    <rPh sb="2" eb="3">
      <t>ビ</t>
    </rPh>
    <phoneticPr fontId="4"/>
  </si>
  <si>
    <t>呼称</t>
    <rPh sb="0" eb="2">
      <t>コショウ</t>
    </rPh>
    <phoneticPr fontId="4"/>
  </si>
  <si>
    <t>平日残業</t>
    <rPh sb="0" eb="2">
      <t>ヘイジツ</t>
    </rPh>
    <rPh sb="2" eb="4">
      <t>ザンギョウ</t>
    </rPh>
    <phoneticPr fontId="4"/>
  </si>
  <si>
    <t>見込時間</t>
    <rPh sb="0" eb="4">
      <t>ミコミジカン</t>
    </rPh>
    <phoneticPr fontId="4"/>
  </si>
  <si>
    <t>末</t>
    <rPh sb="0" eb="1">
      <t>マツ</t>
    </rPh>
    <phoneticPr fontId="4"/>
  </si>
  <si>
    <t>勤務表</t>
    <rPh sb="0" eb="3">
      <t>キンムヒョウ</t>
    </rPh>
    <phoneticPr fontId="1"/>
  </si>
  <si>
    <t>不就業
時間</t>
    <rPh sb="0" eb="3">
      <t>フシュウギョウ</t>
    </rPh>
    <rPh sb="4" eb="6">
      <t>ジカン</t>
    </rPh>
    <phoneticPr fontId="1"/>
  </si>
  <si>
    <t>深夜
勤務</t>
    <rPh sb="0" eb="2">
      <t>シンヤ</t>
    </rPh>
    <rPh sb="3" eb="5">
      <t>キンム</t>
    </rPh>
    <phoneticPr fontId="1"/>
  </si>
  <si>
    <t>休日計算</t>
    <rPh sb="0" eb="2">
      <t>キュウジツ</t>
    </rPh>
    <rPh sb="2" eb="4">
      <t>ケイサン</t>
    </rPh>
    <phoneticPr fontId="1"/>
  </si>
  <si>
    <t>所定内
勤務</t>
    <rPh sb="0" eb="3">
      <t>ショテイナイ</t>
    </rPh>
    <rPh sb="4" eb="6">
      <t>キンム</t>
    </rPh>
    <phoneticPr fontId="1"/>
  </si>
  <si>
    <t>振替休日</t>
    <rPh sb="0" eb="4">
      <t>フリカエキュウジツ</t>
    </rPh>
    <phoneticPr fontId="1"/>
  </si>
  <si>
    <t>振替出勤日</t>
    <rPh sb="0" eb="5">
      <t>フリカエシュッキンビ</t>
    </rPh>
    <phoneticPr fontId="1"/>
  </si>
  <si>
    <t>祝日扱い</t>
    <rPh sb="0" eb="3">
      <t>シュクジツアツカ</t>
    </rPh>
    <phoneticPr fontId="1"/>
  </si>
  <si>
    <t>休み種類</t>
    <rPh sb="0" eb="1">
      <t>ヤス</t>
    </rPh>
    <rPh sb="2" eb="4">
      <t>シュルイ</t>
    </rPh>
    <phoneticPr fontId="4"/>
  </si>
  <si>
    <t>元日</t>
  </si>
  <si>
    <t>成人の日</t>
  </si>
  <si>
    <t>天皇誕生日</t>
  </si>
  <si>
    <t>春分の日</t>
  </si>
  <si>
    <t>昭和の日</t>
  </si>
  <si>
    <t>憲法記念日</t>
  </si>
  <si>
    <t>みどりの日</t>
  </si>
  <si>
    <t>海の日</t>
  </si>
  <si>
    <t>敬老の日</t>
  </si>
  <si>
    <t>スポーツの日</t>
  </si>
  <si>
    <t>勤労感謝の日</t>
  </si>
  <si>
    <t>建国記念の日</t>
  </si>
  <si>
    <t>こどもの日</t>
  </si>
  <si>
    <t>山の日</t>
  </si>
  <si>
    <t>秋分の日</t>
  </si>
  <si>
    <t>文化の日</t>
  </si>
  <si>
    <t>国民の休日</t>
  </si>
  <si>
    <t>不就業修正</t>
    <rPh sb="0" eb="3">
      <t>フシュウギョウ</t>
    </rPh>
    <rPh sb="3" eb="5">
      <t>シュウセイ</t>
    </rPh>
    <phoneticPr fontId="1"/>
  </si>
  <si>
    <t>計算用</t>
    <rPh sb="0" eb="3">
      <t>ケイサンヨウ</t>
    </rPh>
    <phoneticPr fontId="1"/>
  </si>
  <si>
    <t>時間外
通算</t>
    <rPh sb="0" eb="3">
      <t>ジカンガイ</t>
    </rPh>
    <rPh sb="4" eb="6">
      <t>ツウサン</t>
    </rPh>
    <phoneticPr fontId="1"/>
  </si>
  <si>
    <t>60H超</t>
    <rPh sb="3" eb="4">
      <t>チョウ</t>
    </rPh>
    <phoneticPr fontId="1"/>
  </si>
  <si>
    <t>超過時</t>
    <rPh sb="0" eb="2">
      <t>チョウカ</t>
    </rPh>
    <rPh sb="2" eb="3">
      <t>ジ</t>
    </rPh>
    <phoneticPr fontId="1"/>
  </si>
  <si>
    <t>休日</t>
  </si>
  <si>
    <t>小計</t>
    <rPh sb="0" eb="2">
      <t>ショウケイ</t>
    </rPh>
    <phoneticPr fontId="1"/>
  </si>
  <si>
    <t>合計</t>
    <rPh sb="0" eb="2">
      <t>ゴウケイ</t>
    </rPh>
    <phoneticPr fontId="1"/>
  </si>
  <si>
    <t>備考</t>
    <rPh sb="0" eb="2">
      <t>ビコウ</t>
    </rPh>
    <phoneticPr fontId="1"/>
  </si>
  <si>
    <t>見込日割
分子</t>
    <rPh sb="0" eb="4">
      <t>ミコミヒワリ</t>
    </rPh>
    <rPh sb="5" eb="7">
      <t>ブンシ</t>
    </rPh>
    <phoneticPr fontId="1"/>
  </si>
  <si>
    <t>見込日割
分母</t>
    <rPh sb="0" eb="4">
      <t>ミコミヒワリ</t>
    </rPh>
    <rPh sb="5" eb="7">
      <t>ブンボ</t>
    </rPh>
    <phoneticPr fontId="1"/>
  </si>
  <si>
    <t>所定
勤務時間</t>
    <rPh sb="0" eb="2">
      <t>ショテイ</t>
    </rPh>
    <rPh sb="3" eb="7">
      <t>キンムジカン</t>
    </rPh>
    <phoneticPr fontId="1"/>
  </si>
  <si>
    <t>60H
計算用</t>
    <rPh sb="4" eb="7">
      <t>ケイサンヨウ</t>
    </rPh>
    <phoneticPr fontId="1"/>
  </si>
  <si>
    <t>月度</t>
    <rPh sb="0" eb="2">
      <t>ガツド</t>
    </rPh>
    <phoneticPr fontId="1"/>
  </si>
  <si>
    <t>勤務報告書</t>
    <rPh sb="0" eb="1">
      <t>ツトム</t>
    </rPh>
    <rPh sb="1" eb="2">
      <t>ツトム</t>
    </rPh>
    <rPh sb="2" eb="3">
      <t>ホウ</t>
    </rPh>
    <rPh sb="3" eb="4">
      <t>コク</t>
    </rPh>
    <rPh sb="4" eb="5">
      <t>ショ</t>
    </rPh>
    <phoneticPr fontId="1"/>
  </si>
  <si>
    <t>㊞　　</t>
    <phoneticPr fontId="1"/>
  </si>
  <si>
    <t>（所属会社先連絡）　ＴＥＬ　06-6201-6550</t>
    <rPh sb="8" eb="9">
      <t>オクリサキ</t>
    </rPh>
    <phoneticPr fontId="1"/>
  </si>
  <si>
    <t>TEL：</t>
    <phoneticPr fontId="1"/>
  </si>
  <si>
    <t xml:space="preserve">          </t>
  </si>
  <si>
    <t>　　　　　　　　　　　　　　ＦＡＸ　06-6201-6551</t>
    <phoneticPr fontId="1"/>
  </si>
  <si>
    <t>FAX：</t>
    <phoneticPr fontId="1"/>
  </si>
  <si>
    <t xml:space="preserve">勤務表送付先： </t>
    <rPh sb="0" eb="3">
      <t>キンムヒョウ</t>
    </rPh>
    <rPh sb="3" eb="6">
      <t>ソウフサキ</t>
    </rPh>
    <phoneticPr fontId="1"/>
  </si>
  <si>
    <t>非管理職相当（指揮命令権なし）</t>
    <phoneticPr fontId="1"/>
  </si>
  <si>
    <t>◎ 本人記入欄</t>
    <rPh sb="2" eb="3">
      <t>ホン</t>
    </rPh>
    <rPh sb="3" eb="4">
      <t>ジン</t>
    </rPh>
    <rPh sb="4" eb="5">
      <t>キ</t>
    </rPh>
    <rPh sb="5" eb="6">
      <t>イリ</t>
    </rPh>
    <rPh sb="6" eb="7">
      <t>ラン</t>
    </rPh>
    <phoneticPr fontId="1"/>
  </si>
  <si>
    <t>承認欄</t>
    <phoneticPr fontId="1"/>
  </si>
  <si>
    <t>　会社記入欄</t>
    <rPh sb="1" eb="2">
      <t>カイ</t>
    </rPh>
    <rPh sb="2" eb="3">
      <t>シャ</t>
    </rPh>
    <rPh sb="3" eb="4">
      <t>キ</t>
    </rPh>
    <rPh sb="4" eb="5">
      <t>イリ</t>
    </rPh>
    <rPh sb="5" eb="6">
      <t>ラン</t>
    </rPh>
    <phoneticPr fontId="1"/>
  </si>
  <si>
    <t>日</t>
    <rPh sb="0" eb="1">
      <t>ニチ</t>
    </rPh>
    <phoneticPr fontId="1"/>
  </si>
  <si>
    <t>祝</t>
    <phoneticPr fontId="1"/>
  </si>
  <si>
    <t>勤怠・特記・
備考</t>
    <rPh sb="0" eb="2">
      <t>キンタイ</t>
    </rPh>
    <rPh sb="3" eb="5">
      <t>トッキ</t>
    </rPh>
    <rPh sb="7" eb="9">
      <t>ビコウ</t>
    </rPh>
    <phoneticPr fontId="1"/>
  </si>
  <si>
    <t>(承認印)</t>
    <rPh sb="1" eb="3">
      <t>ショウニン</t>
    </rPh>
    <rPh sb="3" eb="4">
      <t>イン</t>
    </rPh>
    <phoneticPr fontId="1"/>
  </si>
  <si>
    <t>遅刻
早退</t>
    <rPh sb="0" eb="2">
      <t>チコク</t>
    </rPh>
    <rPh sb="3" eb="5">
      <t>ソウタイ</t>
    </rPh>
    <phoneticPr fontId="1"/>
  </si>
  <si>
    <t>平日
時間外</t>
    <rPh sb="0" eb="2">
      <t>ヘイジツ</t>
    </rPh>
    <rPh sb="3" eb="6">
      <t>ジカンガイ</t>
    </rPh>
    <phoneticPr fontId="1"/>
  </si>
  <si>
    <t>平日
深夜</t>
    <rPh sb="0" eb="2">
      <t>ヘイジツ</t>
    </rPh>
    <rPh sb="3" eb="5">
      <t>シンヤ</t>
    </rPh>
    <phoneticPr fontId="1"/>
  </si>
  <si>
    <t>休日
勤務</t>
    <rPh sb="0" eb="2">
      <t>キュウジツ</t>
    </rPh>
    <rPh sb="3" eb="5">
      <t>キンム</t>
    </rPh>
    <phoneticPr fontId="1"/>
  </si>
  <si>
    <t>休日
深夜</t>
    <rPh sb="0" eb="2">
      <t>キュウジツ</t>
    </rPh>
    <rPh sb="3" eb="5">
      <t>シンヤ</t>
    </rPh>
    <phoneticPr fontId="1"/>
  </si>
  <si>
    <t xml:space="preserve">   .   </t>
    <phoneticPr fontId="1"/>
  </si>
  <si>
    <t xml:space="preserve">   .   </t>
  </si>
  <si>
    <t>記入方法</t>
    <rPh sb="0" eb="2">
      <t>キニュウ</t>
    </rPh>
    <rPh sb="2" eb="4">
      <t>ホウホウ</t>
    </rPh>
    <phoneticPr fontId="1"/>
  </si>
  <si>
    <t>◎</t>
    <phoneticPr fontId="1"/>
  </si>
  <si>
    <t>合　　　　計</t>
    <rPh sb="0" eb="1">
      <t>ゴウ</t>
    </rPh>
    <rPh sb="5" eb="6">
      <t>ケイ</t>
    </rPh>
    <phoneticPr fontId="1"/>
  </si>
  <si>
    <t>開始・終了時間は勤務の開始及び終了時間を記入</t>
    <rPh sb="0" eb="2">
      <t>カイシ</t>
    </rPh>
    <rPh sb="3" eb="5">
      <t>シュウリョウ</t>
    </rPh>
    <rPh sb="5" eb="7">
      <t>ジカン</t>
    </rPh>
    <rPh sb="8" eb="10">
      <t>キンム</t>
    </rPh>
    <rPh sb="11" eb="13">
      <t>カイシ</t>
    </rPh>
    <rPh sb="13" eb="14">
      <t>オヨ</t>
    </rPh>
    <rPh sb="15" eb="17">
      <t>シュウリョウ</t>
    </rPh>
    <rPh sb="17" eb="19">
      <t>ジカン</t>
    </rPh>
    <rPh sb="20" eb="22">
      <t>キニュウ</t>
    </rPh>
    <phoneticPr fontId="1"/>
  </si>
  <si>
    <t>休憩時間は必ず記入すること</t>
    <rPh sb="0" eb="2">
      <t>キュウケイ</t>
    </rPh>
    <rPh sb="2" eb="4">
      <t>ジカン</t>
    </rPh>
    <rPh sb="5" eb="6">
      <t>カナラ</t>
    </rPh>
    <rPh sb="7" eb="9">
      <t>キニュウ</t>
    </rPh>
    <phoneticPr fontId="1"/>
  </si>
  <si>
    <t>【勤怠・特記欄に 欠勤・遅刻・早退・有休・特休・振替休日・現場都合・その他(理由等)を記入して下さい】</t>
    <phoneticPr fontId="1"/>
  </si>
  <si>
    <t>管理番号：</t>
    <rPh sb="0" eb="4">
      <t>カンリバンゴウ</t>
    </rPh>
    <phoneticPr fontId="1"/>
  </si>
  <si>
    <t>TEL</t>
    <phoneticPr fontId="1"/>
  </si>
  <si>
    <t>06-6201-6550</t>
    <phoneticPr fontId="1"/>
  </si>
  <si>
    <t>FAX</t>
    <phoneticPr fontId="1"/>
  </si>
  <si>
    <t>06-6201-6551</t>
    <phoneticPr fontId="1"/>
  </si>
  <si>
    <t>URL</t>
    <phoneticPr fontId="1"/>
  </si>
  <si>
    <t>https://wa-ki.jp/expenses-ko/</t>
  </si>
  <si>
    <t>https://excelapi.org/blog/datetime_holiday_2025/</t>
    <phoneticPr fontId="1"/>
  </si>
  <si>
    <t>深夜</t>
    <rPh sb="0" eb="2">
      <t>シンヤ</t>
    </rPh>
    <phoneticPr fontId="1"/>
  </si>
  <si>
    <t>始業</t>
    <rPh sb="0" eb="2">
      <t>シギョウ</t>
    </rPh>
    <phoneticPr fontId="4"/>
  </si>
  <si>
    <t>終業</t>
    <rPh sb="0" eb="2">
      <t>シュウギョウ</t>
    </rPh>
    <phoneticPr fontId="4"/>
  </si>
  <si>
    <t>休憩</t>
    <rPh sb="0" eb="2">
      <t>キュウケイ</t>
    </rPh>
    <phoneticPr fontId="4"/>
  </si>
  <si>
    <r>
      <t>本人記入欄の開始時間・終了時間を　</t>
    </r>
    <r>
      <rPr>
        <u/>
        <sz val="8.5"/>
        <rFont val="ＭＳ Ｐ明朝"/>
        <family val="1"/>
        <charset val="128"/>
      </rPr>
      <t>15分単位</t>
    </r>
    <r>
      <rPr>
        <sz val="8.5"/>
        <rFont val="ＭＳ Ｐ明朝"/>
        <family val="1"/>
        <charset val="128"/>
      </rPr>
      <t>で記入。</t>
    </r>
    <rPh sb="0" eb="2">
      <t>ホンニン</t>
    </rPh>
    <rPh sb="2" eb="4">
      <t>キニュウ</t>
    </rPh>
    <rPh sb="4" eb="5">
      <t>ラン</t>
    </rPh>
    <rPh sb="6" eb="8">
      <t>カイシ</t>
    </rPh>
    <rPh sb="8" eb="10">
      <t>ジカン</t>
    </rPh>
    <rPh sb="11" eb="13">
      <t>シュウリョウ</t>
    </rPh>
    <rPh sb="13" eb="15">
      <t>ジカン</t>
    </rPh>
    <rPh sb="19" eb="20">
      <t>フン</t>
    </rPh>
    <rPh sb="20" eb="22">
      <t>タンイ</t>
    </rPh>
    <rPh sb="23" eb="25">
      <t>キニュウ</t>
    </rPh>
    <phoneticPr fontId="1"/>
  </si>
  <si>
    <t>大阪建設</t>
    <rPh sb="0" eb="2">
      <t>オオサカ</t>
    </rPh>
    <rPh sb="2" eb="4">
      <t>ケンセツ</t>
    </rPh>
    <phoneticPr fontId="1"/>
  </si>
  <si>
    <t>東京建設</t>
    <rPh sb="0" eb="2">
      <t>トウキョウ</t>
    </rPh>
    <rPh sb="2" eb="4">
      <t>ケンセツ</t>
    </rPh>
    <phoneticPr fontId="1"/>
  </si>
  <si>
    <t>03-5501-1280</t>
    <phoneticPr fontId="1"/>
  </si>
  <si>
    <t>03-5501-1281</t>
    <phoneticPr fontId="1"/>
  </si>
  <si>
    <t xml:space="preserve">https://wa-ki.jp/expenses-kt/	</t>
    <phoneticPr fontId="1"/>
  </si>
  <si>
    <t>大阪機電</t>
    <rPh sb="0" eb="2">
      <t>オオサカ</t>
    </rPh>
    <rPh sb="2" eb="4">
      <t>キデン</t>
    </rPh>
    <phoneticPr fontId="1"/>
  </si>
  <si>
    <t>大阪SI</t>
    <rPh sb="0" eb="2">
      <t>オオサカ</t>
    </rPh>
    <phoneticPr fontId="1"/>
  </si>
  <si>
    <t>東京機電</t>
    <rPh sb="0" eb="2">
      <t>トウキョウ</t>
    </rPh>
    <rPh sb="2" eb="4">
      <t>キデン</t>
    </rPh>
    <phoneticPr fontId="1"/>
  </si>
  <si>
    <t>https://wa-ki.jp/expenses-so/</t>
  </si>
  <si>
    <t>https://wa-ki.jp/expenses-eo/</t>
  </si>
  <si>
    <t>https://wa-ki.jp/expenses-et/</t>
    <phoneticPr fontId="1"/>
  </si>
  <si>
    <t>06-4706-1335</t>
    <phoneticPr fontId="1"/>
  </si>
  <si>
    <t>03-5501-1271</t>
    <phoneticPr fontId="1"/>
  </si>
  <si>
    <t xml:space="preserve">勤務先： </t>
    <rPh sb="0" eb="2">
      <t>キンム</t>
    </rPh>
    <rPh sb="2" eb="3">
      <t>サキ</t>
    </rPh>
    <phoneticPr fontId="1"/>
  </si>
  <si>
    <t xml:space="preserve">現場名： </t>
    <rPh sb="0" eb="2">
      <t>ゲンバ</t>
    </rPh>
    <rPh sb="2" eb="3">
      <t>メイ</t>
    </rPh>
    <phoneticPr fontId="1"/>
  </si>
  <si>
    <t xml:space="preserve">現場住所： </t>
    <rPh sb="0" eb="2">
      <t>ゲンバ</t>
    </rPh>
    <rPh sb="2" eb="4">
      <t>ジュウショ</t>
    </rPh>
    <phoneticPr fontId="1"/>
  </si>
  <si>
    <t xml:space="preserve">業務内容： </t>
    <rPh sb="0" eb="2">
      <t>ギョウム</t>
    </rPh>
    <rPh sb="2" eb="4">
      <t>ナイヨウ</t>
    </rPh>
    <phoneticPr fontId="1"/>
  </si>
  <si>
    <t xml:space="preserve">従業員に係る 
責任の程度： </t>
    <rPh sb="8" eb="10">
      <t>セキニン</t>
    </rPh>
    <rPh sb="11" eb="13">
      <t>テイド</t>
    </rPh>
    <phoneticPr fontId="1"/>
  </si>
  <si>
    <t>設計業務及びそれに付帯する業務</t>
  </si>
  <si>
    <t>発注者支援業務及びそれに付帯する業務</t>
  </si>
  <si>
    <t>事務業務及びそれに付帯する業務</t>
  </si>
  <si>
    <t>監理業務及びそれに付帯する業務</t>
  </si>
  <si>
    <t>積算業務及びそれに付帯する業務</t>
  </si>
  <si>
    <t>安全管理業務及びそれに付帯する業務</t>
  </si>
  <si>
    <t>施工図作成業務及びそれに付帯する業務</t>
  </si>
  <si>
    <t>建設</t>
    <rPh sb="0" eb="2">
      <t>ケンセツ</t>
    </rPh>
    <phoneticPr fontId="1"/>
  </si>
  <si>
    <t>研究業務それに付帯する業務</t>
  </si>
  <si>
    <t>解析業務それに付帯する業務</t>
  </si>
  <si>
    <t>開発業務それに付帯する業務</t>
  </si>
  <si>
    <t>設計業務それに付帯する業務</t>
  </si>
  <si>
    <t>機電</t>
    <rPh sb="0" eb="2">
      <t>キデン</t>
    </rPh>
    <phoneticPr fontId="1"/>
  </si>
  <si>
    <t>CADオペレーター兼事務業務及びそれに付帯する業務</t>
  </si>
  <si>
    <t>施工管理業務及びそれに付帯する業務</t>
    <phoneticPr fontId="1"/>
  </si>
  <si>
    <t>フィールドエンジニア及びそれに付帯する業務</t>
    <phoneticPr fontId="1"/>
  </si>
  <si>
    <t>CADオペレーター兼事務業務及びそれに付帯する業務</t>
    <phoneticPr fontId="1"/>
  </si>
  <si>
    <r>
      <t>本人記入欄の開始時間・終了時間を　</t>
    </r>
    <r>
      <rPr>
        <u/>
        <sz val="7"/>
        <rFont val="ＭＳ Ｐ明朝"/>
        <family val="1"/>
        <charset val="128"/>
      </rPr>
      <t>15分単位</t>
    </r>
    <r>
      <rPr>
        <sz val="7"/>
        <rFont val="ＭＳ Ｐ明朝"/>
        <family val="1"/>
        <charset val="128"/>
      </rPr>
      <t>で記入。</t>
    </r>
    <rPh sb="0" eb="2">
      <t>ホンニン</t>
    </rPh>
    <rPh sb="2" eb="4">
      <t>キニュウ</t>
    </rPh>
    <rPh sb="4" eb="5">
      <t>ラン</t>
    </rPh>
    <rPh sb="6" eb="8">
      <t>カイシ</t>
    </rPh>
    <rPh sb="8" eb="10">
      <t>ジカン</t>
    </rPh>
    <rPh sb="11" eb="13">
      <t>シュウリョウ</t>
    </rPh>
    <rPh sb="13" eb="15">
      <t>ジカン</t>
    </rPh>
    <rPh sb="19" eb="20">
      <t>フン</t>
    </rPh>
    <rPh sb="20" eb="22">
      <t>タンイ</t>
    </rPh>
    <rPh sb="23" eb="25">
      <t>キニュウ</t>
    </rPh>
    <phoneticPr fontId="1"/>
  </si>
  <si>
    <t/>
  </si>
  <si>
    <t>水</t>
  </si>
  <si>
    <t>火</t>
  </si>
  <si>
    <t>月</t>
  </si>
  <si>
    <t>：</t>
  </si>
  <si>
    <t>日</t>
  </si>
  <si>
    <t>㊞</t>
    <phoneticPr fontId="1"/>
  </si>
  <si>
    <t>土</t>
  </si>
  <si>
    <t>金</t>
  </si>
  <si>
    <t>木</t>
  </si>
  <si>
    <t>現場都合早上がり</t>
    <rPh sb="0" eb="2">
      <t>ゲンバ</t>
    </rPh>
    <rPh sb="2" eb="4">
      <t>ツゴウ</t>
    </rPh>
    <rPh sb="4" eb="6">
      <t>ハヤア</t>
    </rPh>
    <phoneticPr fontId="1"/>
  </si>
  <si>
    <t>現場都合遅出</t>
    <rPh sb="0" eb="2">
      <t>ゲンバ</t>
    </rPh>
    <rPh sb="2" eb="4">
      <t>ツゴウ</t>
    </rPh>
    <rPh sb="4" eb="6">
      <t>オソデ</t>
    </rPh>
    <phoneticPr fontId="1"/>
  </si>
  <si>
    <t>現場都合休み</t>
    <rPh sb="0" eb="2">
      <t>ゲンバ</t>
    </rPh>
    <rPh sb="2" eb="4">
      <t>ツゴウ</t>
    </rPh>
    <rPh sb="4" eb="5">
      <t>ヤス</t>
    </rPh>
    <phoneticPr fontId="1"/>
  </si>
  <si>
    <t>欠勤</t>
    <rPh sb="0" eb="2">
      <t>ケッキン</t>
    </rPh>
    <phoneticPr fontId="1"/>
  </si>
  <si>
    <t>振替休日(○月13日分)</t>
    <rPh sb="0" eb="2">
      <t>フリカエ</t>
    </rPh>
    <rPh sb="2" eb="4">
      <t>キュウジツ</t>
    </rPh>
    <phoneticPr fontId="1"/>
  </si>
  <si>
    <t>振替休日(○月7日分)</t>
    <rPh sb="0" eb="2">
      <t>フリカエ</t>
    </rPh>
    <rPh sb="2" eb="4">
      <t>キュウジツ</t>
    </rPh>
    <rPh sb="6" eb="7">
      <t>ガツ</t>
    </rPh>
    <rPh sb="8" eb="9">
      <t>ニチ</t>
    </rPh>
    <rPh sb="9" eb="10">
      <t>ブン</t>
    </rPh>
    <phoneticPr fontId="1"/>
  </si>
  <si>
    <t>【選択】　○○業務及びそれに付帯する業務</t>
    <rPh sb="1" eb="3">
      <t>センタク</t>
    </rPh>
    <phoneticPr fontId="1"/>
  </si>
  <si>
    <t>（所属会社先連絡）</t>
    <rPh sb="8" eb="9">
      <t>オクリサキ</t>
    </rPh>
    <phoneticPr fontId="1"/>
  </si>
  <si>
    <t>【入力】　○○○○○○○○</t>
    <phoneticPr fontId="1"/>
  </si>
  <si>
    <t>【入力】　○○○○</t>
    <phoneticPr fontId="1"/>
  </si>
  <si>
    <t>【入力】　○○○○プロジェクト</t>
    <phoneticPr fontId="1"/>
  </si>
  <si>
    <t>【入力】　○○○○株式会社</t>
    <rPh sb="9" eb="11">
      <t>カブシキ</t>
    </rPh>
    <rPh sb="11" eb="13">
      <t>カイシャ</t>
    </rPh>
    <phoneticPr fontId="1"/>
  </si>
  <si>
    <t>○</t>
    <phoneticPr fontId="1"/>
  </si>
  <si>
    <t>○○年</t>
    <rPh sb="2" eb="3">
      <t>ネン</t>
    </rPh>
    <phoneticPr fontId="1"/>
  </si>
  <si>
    <t>勤務報告書入力方法</t>
    <rPh sb="0" eb="2">
      <t>キンム</t>
    </rPh>
    <rPh sb="2" eb="5">
      <t>ホウコクショ</t>
    </rPh>
    <rPh sb="5" eb="9">
      <t>ニュウリョクホウホウ</t>
    </rPh>
    <phoneticPr fontId="32"/>
  </si>
  <si>
    <t>03-5501-1271</t>
  </si>
  <si>
    <t>03-5501-1281</t>
  </si>
  <si>
    <t>https://wa-ki.jp/expenses-et/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</si>
</sst>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h]:mm"/>
    <numFmt numFmtId="177" formatCode="d"/>
    <numFmt numFmtId="178" formatCode="h:mm;h:mm;&quot;&quot;;@"/>
    <numFmt numFmtId="179" formatCode="[h]:mm;[h]:mm;&quot;&quot;"/>
    <numFmt numFmtId="180" formatCode="0_);[Red]\(0\)"/>
    <numFmt numFmtId="181" formatCode="0.00&quot;h&quot;"/>
    <numFmt numFmtId="182" formatCode="h:mm;@"/>
    <numFmt numFmtId="183" formatCode="[h]:mm;@"/>
    <numFmt numFmtId="184" formatCode="0.00000_);[Red]\(0.00000\)"/>
    <numFmt numFmtId="185" formatCode="0.00&quot;h&quot;;\-0.00&quot;h&quot;;;"/>
    <numFmt numFmtId="186" formatCode="h:mm;\-h:mm;&quot;&quot;;@"/>
    <numFmt numFmtId="187" formatCode="0\ &quot;年&quot;"/>
    <numFmt numFmtId="188" formatCode="[h]:mm;[h]:mm;&quot;0:00&quot;"/>
    <numFmt numFmtId="189" formatCode="0.00_ "/>
  </numFmts>
  <fonts count="33">
    <font>
      <sz val="11"/>
      <name val="ＭＳ Ｐゴシック"/>
      <family val="3"/>
      <charset val="128"/>
    </font>
    <font>
      <sz val="6"/>
      <name val="ＭＳ Ｐゴシック"/>
      <family val="3"/>
      <charset val="128"/>
    </font>
    <font>
      <sz val="9"/>
      <color indexed="81"/>
      <name val="MS P ゴシック"/>
      <family val="3"/>
      <charset val="128"/>
    </font>
    <font>
      <sz val="10"/>
      <name val="Noto Sans JP"/>
      <family val="3"/>
      <charset val="128"/>
    </font>
    <font>
      <sz val="6"/>
      <name val="メイリオ"/>
      <family val="2"/>
      <charset val="128"/>
    </font>
    <font>
      <sz val="11"/>
      <name val="Noto Sans JP"/>
      <family val="3"/>
      <charset val="128"/>
    </font>
    <font>
      <sz val="14"/>
      <name val="ＭＳ Ｐ明朝"/>
      <family val="1"/>
      <charset val="128"/>
    </font>
    <font>
      <b/>
      <sz val="14"/>
      <name val="ＭＳ Ｐ明朝"/>
      <family val="1"/>
      <charset val="128"/>
    </font>
    <font>
      <sz val="11"/>
      <name val="ＭＳ Ｐ明朝"/>
      <family val="1"/>
      <charset val="128"/>
    </font>
    <font>
      <sz val="8"/>
      <name val="ＭＳ Ｐ明朝"/>
      <family val="1"/>
      <charset val="128"/>
    </font>
    <font>
      <sz val="9"/>
      <name val="ＭＳ Ｐ明朝"/>
      <family val="1"/>
      <charset val="128"/>
    </font>
    <font>
      <sz val="10"/>
      <name val="ＭＳ Ｐ明朝"/>
      <family val="1"/>
      <charset val="128"/>
    </font>
    <font>
      <sz val="9"/>
      <color theme="0"/>
      <name val="ＭＳ Ｐ明朝"/>
      <family val="1"/>
      <charset val="128"/>
    </font>
    <font>
      <sz val="10"/>
      <color rgb="FFFF0000"/>
      <name val="ＭＳ Ｐ明朝"/>
      <family val="1"/>
      <charset val="128"/>
    </font>
    <font>
      <b/>
      <sz val="12"/>
      <name val="ＭＳ Ｐ明朝"/>
      <family val="1"/>
      <charset val="128"/>
    </font>
    <font>
      <sz val="7"/>
      <name val="ＭＳ Ｐ明朝"/>
      <family val="1"/>
      <charset val="128"/>
    </font>
    <font>
      <sz val="8.5"/>
      <name val="ＭＳ Ｐ明朝"/>
      <family val="1"/>
      <charset val="128"/>
    </font>
    <font>
      <b/>
      <sz val="9"/>
      <name val="ＭＳ Ｐ明朝"/>
      <family val="1"/>
      <charset val="128"/>
    </font>
    <font>
      <sz val="9"/>
      <color theme="9" tint="0.79998168889431442"/>
      <name val="ＭＳ Ｐ明朝"/>
      <family val="1"/>
      <charset val="128"/>
    </font>
    <font>
      <sz val="9"/>
      <name val="メイリオ"/>
      <family val="3"/>
      <charset val="128"/>
    </font>
    <font>
      <sz val="9"/>
      <color indexed="10"/>
      <name val="ＭＳ Ｐ明朝"/>
      <family val="1"/>
      <charset val="128"/>
    </font>
    <font>
      <u/>
      <sz val="8.5"/>
      <name val="ＭＳ Ｐ明朝"/>
      <family val="1"/>
      <charset val="128"/>
    </font>
    <font>
      <sz val="9"/>
      <name val="Noto Sans JP"/>
      <family val="3"/>
      <charset val="128"/>
    </font>
    <font>
      <sz val="7.5"/>
      <name val="ＭＳ Ｐ明朝"/>
      <family val="1"/>
      <charset val="128"/>
    </font>
    <font>
      <sz val="10"/>
      <color indexed="10"/>
      <name val="ＭＳ Ｐ明朝"/>
      <family val="1"/>
      <charset val="128"/>
    </font>
    <font>
      <sz val="8.5"/>
      <name val="メイリオ"/>
      <family val="3"/>
      <charset val="128"/>
    </font>
    <font>
      <u/>
      <sz val="7"/>
      <name val="ＭＳ Ｐ明朝"/>
      <family val="1"/>
      <charset val="128"/>
    </font>
    <font>
      <sz val="20"/>
      <name val="ＭＳ Ｐ明朝"/>
      <family val="1"/>
      <charset val="128"/>
    </font>
    <font>
      <b/>
      <sz val="10"/>
      <name val="ＭＳ Ｐ明朝"/>
      <family val="1"/>
      <charset val="128"/>
    </font>
    <font>
      <sz val="8"/>
      <color theme="0"/>
      <name val="ＭＳ Ｐ明朝"/>
      <family val="1"/>
      <charset val="128"/>
    </font>
    <font>
      <b/>
      <sz val="20"/>
      <color rgb="FF000000"/>
      <name val="メイリオ"/>
      <family val="3"/>
      <charset val="128"/>
    </font>
    <font>
      <b/>
      <sz val="16"/>
      <color rgb="FF000000"/>
      <name val="メイリオ"/>
      <family val="3"/>
      <charset val="128"/>
    </font>
    <font>
      <sz val="6"/>
      <name val="ＭＳ Ｐゴシック"/>
      <family val="3"/>
      <charset val="128"/>
      <scheme val="minor"/>
    </font>
  </fonts>
  <fills count="13">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theme="0" tint="-0.14999847407452621"/>
        <bgColor indexed="64"/>
      </patternFill>
    </fill>
    <fill>
      <patternFill patternType="solid">
        <fgColor rgb="FF8064A2"/>
        <bgColor indexed="64"/>
      </patternFill>
    </fill>
    <fill>
      <patternFill patternType="solid">
        <fgColor indexed="65"/>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7"/>
        <bgColor indexed="64"/>
      </patternFill>
    </fill>
    <fill>
      <patternFill patternType="solid">
        <fgColor theme="6" tint="0.59999389629810485"/>
        <bgColor indexed="64"/>
      </patternFill>
    </fill>
  </fills>
  <borders count="71">
    <border>
      <left/>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top style="thin">
        <color indexed="64"/>
      </top>
      <bottom style="double">
        <color indexed="64"/>
      </bottom>
      <diagonal/>
    </border>
    <border>
      <left style="thin">
        <color indexed="64"/>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auto="1"/>
      </left>
      <right/>
      <top style="thin">
        <color auto="1"/>
      </top>
      <bottom/>
      <diagonal/>
    </border>
    <border>
      <left style="hair">
        <color indexed="64"/>
      </left>
      <right style="medium">
        <color indexed="64"/>
      </right>
      <top style="medium">
        <color indexed="64"/>
      </top>
      <bottom style="thin">
        <color auto="1"/>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hair">
        <color indexed="64"/>
      </right>
      <top/>
      <bottom style="medium">
        <color indexed="64"/>
      </bottom>
      <diagonal/>
    </border>
    <border>
      <left style="thin">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top style="thin">
        <color indexed="64"/>
      </top>
      <bottom style="thin">
        <color indexed="64"/>
      </bottom>
      <diagonal/>
    </border>
    <border>
      <left/>
      <right/>
      <top style="double">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hair">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thin">
        <color indexed="64"/>
      </right>
      <top style="medium">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diagonal/>
    </border>
  </borders>
  <cellStyleXfs count="1">
    <xf numFmtId="0" fontId="0" fillId="0" borderId="0">
      <alignment vertical="center"/>
    </xf>
  </cellStyleXfs>
  <cellXfs count="308">
    <xf numFmtId="0" fontId="0" fillId="0" borderId="0" xfId="0">
      <alignment vertical="center"/>
    </xf>
    <xf numFmtId="0" fontId="3" fillId="0" borderId="0" xfId="0" applyFont="1">
      <alignment vertical="center"/>
    </xf>
    <xf numFmtId="0" fontId="3" fillId="4" borderId="9" xfId="0" applyFont="1" applyFill="1" applyBorder="1" applyAlignment="1">
      <alignment horizontal="left" vertical="center"/>
    </xf>
    <xf numFmtId="0" fontId="3" fillId="4" borderId="9" xfId="0" applyFont="1" applyFill="1" applyBorder="1">
      <alignment vertical="center"/>
    </xf>
    <xf numFmtId="0" fontId="3" fillId="0" borderId="0" xfId="0" applyFont="1" applyAlignment="1">
      <alignment horizontal="right" vertical="center"/>
    </xf>
    <xf numFmtId="0" fontId="3" fillId="0" borderId="9" xfId="0" applyFont="1" applyBorder="1" applyAlignment="1">
      <alignment horizontal="left" vertical="center"/>
    </xf>
    <xf numFmtId="176" fontId="3" fillId="0" borderId="9" xfId="0" applyNumberFormat="1" applyFont="1" applyBorder="1">
      <alignment vertical="center"/>
    </xf>
    <xf numFmtId="0" fontId="3" fillId="6" borderId="9" xfId="0" applyFont="1" applyFill="1" applyBorder="1" applyAlignment="1">
      <alignment horizontal="left" vertical="center"/>
    </xf>
    <xf numFmtId="176" fontId="3" fillId="6" borderId="9" xfId="0" applyNumberFormat="1" applyFont="1" applyFill="1" applyBorder="1">
      <alignment vertical="center"/>
    </xf>
    <xf numFmtId="0" fontId="5" fillId="0" borderId="0" xfId="0" applyFont="1">
      <alignment vertical="center"/>
    </xf>
    <xf numFmtId="0" fontId="3" fillId="0" borderId="9" xfId="0" applyFont="1" applyBorder="1" applyAlignment="1">
      <alignment horizontal="right" vertical="center"/>
    </xf>
    <xf numFmtId="0" fontId="3" fillId="0" borderId="9" xfId="0" applyFont="1" applyBorder="1">
      <alignment vertical="center"/>
    </xf>
    <xf numFmtId="14" fontId="5" fillId="0" borderId="0" xfId="0" applyNumberFormat="1" applyFont="1">
      <alignment vertical="center"/>
    </xf>
    <xf numFmtId="0" fontId="6" fillId="0" borderId="0" xfId="0" applyFont="1">
      <alignment vertical="center"/>
    </xf>
    <xf numFmtId="0" fontId="8" fillId="0" borderId="0" xfId="0" applyFont="1">
      <alignment vertical="center"/>
    </xf>
    <xf numFmtId="0" fontId="9" fillId="0" borderId="0" xfId="0" applyFont="1">
      <alignment vertical="center"/>
    </xf>
    <xf numFmtId="0" fontId="8" fillId="0" borderId="0" xfId="0" applyFont="1" applyAlignment="1"/>
    <xf numFmtId="0" fontId="10" fillId="0" borderId="0" xfId="0" applyFont="1">
      <alignment vertical="center"/>
    </xf>
    <xf numFmtId="0" fontId="10" fillId="0" borderId="0" xfId="0" applyFont="1" applyAlignment="1"/>
    <xf numFmtId="0" fontId="10" fillId="0" borderId="6" xfId="0" applyFont="1" applyBorder="1" applyAlignment="1">
      <alignment horizontal="left"/>
    </xf>
    <xf numFmtId="0" fontId="9" fillId="0" borderId="0" xfId="0" applyFont="1" applyAlignment="1">
      <alignment horizontal="center" vertical="center"/>
    </xf>
    <xf numFmtId="0" fontId="8" fillId="0" borderId="0" xfId="0" applyFont="1" applyAlignment="1">
      <alignment vertical="center" wrapText="1"/>
    </xf>
    <xf numFmtId="0" fontId="11" fillId="0" borderId="0" xfId="0" applyFont="1" applyAlignment="1">
      <alignment horizontal="right" vertical="center"/>
    </xf>
    <xf numFmtId="0" fontId="8" fillId="0" borderId="0" xfId="0" applyFont="1" applyAlignment="1">
      <alignment horizontal="center" vertical="center"/>
    </xf>
    <xf numFmtId="14" fontId="10" fillId="6" borderId="9" xfId="0" applyNumberFormat="1" applyFont="1" applyFill="1" applyBorder="1" applyAlignment="1">
      <alignment horizontal="center" vertical="center" shrinkToFit="1"/>
    </xf>
    <xf numFmtId="176" fontId="10" fillId="6" borderId="9" xfId="0" applyNumberFormat="1" applyFont="1" applyFill="1" applyBorder="1" applyAlignment="1">
      <alignment horizontal="center" vertical="center"/>
    </xf>
    <xf numFmtId="0" fontId="10" fillId="0" borderId="9" xfId="0" applyFont="1" applyBorder="1" applyAlignment="1">
      <alignment horizontal="center" vertical="center" wrapText="1"/>
    </xf>
    <xf numFmtId="0" fontId="13" fillId="0" borderId="0" xfId="0" applyFont="1">
      <alignment vertical="center"/>
    </xf>
    <xf numFmtId="0" fontId="10" fillId="0" borderId="12" xfId="0" applyFont="1" applyBorder="1" applyAlignment="1">
      <alignment horizontal="center" vertical="center" wrapText="1"/>
    </xf>
    <xf numFmtId="0" fontId="10" fillId="0" borderId="14" xfId="0" applyFont="1" applyBorder="1">
      <alignment vertical="center"/>
    </xf>
    <xf numFmtId="0" fontId="10" fillId="0" borderId="15" xfId="0" applyFont="1" applyBorder="1">
      <alignment vertical="center"/>
    </xf>
    <xf numFmtId="0" fontId="10" fillId="0" borderId="16" xfId="0" applyFont="1" applyBorder="1">
      <alignment vertical="center"/>
    </xf>
    <xf numFmtId="0" fontId="12" fillId="7" borderId="14" xfId="0" applyFont="1" applyFill="1" applyBorder="1" applyAlignment="1">
      <alignment horizontal="center" vertical="center" wrapText="1"/>
    </xf>
    <xf numFmtId="0" fontId="12" fillId="7" borderId="8" xfId="0" applyFont="1" applyFill="1" applyBorder="1" applyAlignment="1">
      <alignment horizontal="center" vertical="center" wrapText="1"/>
    </xf>
    <xf numFmtId="0" fontId="10" fillId="0" borderId="25" xfId="0" applyFont="1" applyBorder="1" applyAlignment="1">
      <alignment horizontal="center" vertical="center" wrapText="1"/>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0" fillId="0" borderId="18" xfId="0" applyFont="1" applyBorder="1" applyAlignment="1">
      <alignment horizontal="center" vertical="center"/>
    </xf>
    <xf numFmtId="0" fontId="10" fillId="0" borderId="13" xfId="0" applyFont="1" applyBorder="1" applyAlignment="1">
      <alignment horizontal="center" vertical="center" wrapText="1"/>
    </xf>
    <xf numFmtId="0" fontId="10" fillId="0" borderId="17" xfId="0" applyFont="1" applyBorder="1" applyAlignment="1">
      <alignment horizontal="center" vertical="center" wrapText="1" shrinkToFit="1"/>
    </xf>
    <xf numFmtId="0" fontId="10" fillId="5" borderId="11" xfId="0" applyFont="1" applyFill="1" applyBorder="1" applyAlignment="1">
      <alignment horizontal="center" vertical="center" wrapText="1"/>
    </xf>
    <xf numFmtId="0" fontId="10" fillId="0" borderId="18"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27" xfId="0" applyFont="1" applyBorder="1" applyAlignment="1">
      <alignment horizontal="center" vertical="center" wrapText="1"/>
    </xf>
    <xf numFmtId="177" fontId="10" fillId="0" borderId="19" xfId="0" applyNumberFormat="1" applyFont="1" applyBorder="1" applyAlignment="1">
      <alignment horizontal="center" vertical="center"/>
    </xf>
    <xf numFmtId="0" fontId="10" fillId="2" borderId="20" xfId="0" applyFont="1" applyFill="1" applyBorder="1" applyAlignment="1">
      <alignment horizontal="center" vertical="center"/>
    </xf>
    <xf numFmtId="0" fontId="10" fillId="2" borderId="22" xfId="0" applyFont="1" applyFill="1" applyBorder="1" applyAlignment="1">
      <alignment horizontal="center" vertical="center"/>
    </xf>
    <xf numFmtId="0" fontId="10" fillId="8" borderId="20" xfId="0" applyFont="1" applyFill="1" applyBorder="1" applyAlignment="1">
      <alignment horizontal="center" vertical="center"/>
    </xf>
    <xf numFmtId="0" fontId="10" fillId="0" borderId="22" xfId="0" applyFont="1" applyBorder="1" applyAlignment="1">
      <alignment horizontal="center" vertical="center"/>
    </xf>
    <xf numFmtId="0" fontId="10" fillId="0" borderId="0" xfId="0" applyFont="1" applyAlignment="1">
      <alignment vertical="center" wrapText="1"/>
    </xf>
    <xf numFmtId="0" fontId="10" fillId="0" borderId="0" xfId="0" applyFont="1" applyAlignment="1">
      <alignment horizontal="center" vertical="center" wrapText="1"/>
    </xf>
    <xf numFmtId="0" fontId="10" fillId="0" borderId="0" xfId="0" applyFont="1" applyAlignment="1">
      <alignment horizontal="center" vertical="center"/>
    </xf>
    <xf numFmtId="187" fontId="7" fillId="0" borderId="0" xfId="0" applyNumberFormat="1" applyFont="1">
      <alignment vertical="center"/>
    </xf>
    <xf numFmtId="187" fontId="14" fillId="0" borderId="0" xfId="0" applyNumberFormat="1" applyFont="1" applyProtection="1">
      <alignment vertical="center"/>
      <protection locked="0"/>
    </xf>
    <xf numFmtId="0" fontId="14" fillId="0" borderId="0" xfId="0" applyFont="1" applyAlignment="1" applyProtection="1">
      <alignment horizontal="center" vertical="center"/>
      <protection locked="0"/>
    </xf>
    <xf numFmtId="0" fontId="7" fillId="0" borderId="0" xfId="0" applyFont="1">
      <alignment vertical="center"/>
    </xf>
    <xf numFmtId="0" fontId="7" fillId="0" borderId="0" xfId="0" applyFont="1" applyAlignment="1">
      <alignment horizontal="left" vertical="center" indent="1"/>
    </xf>
    <xf numFmtId="0" fontId="10" fillId="0" borderId="0" xfId="0" applyFont="1" applyAlignment="1">
      <alignment horizontal="center"/>
    </xf>
    <xf numFmtId="0" fontId="10" fillId="0" borderId="6" xfId="0" applyFont="1" applyBorder="1" applyAlignment="1"/>
    <xf numFmtId="0" fontId="15" fillId="0" borderId="0" xfId="0" applyFont="1">
      <alignment vertical="center"/>
    </xf>
    <xf numFmtId="0" fontId="15" fillId="0" borderId="32" xfId="0" applyFont="1" applyBorder="1">
      <alignment vertical="center"/>
    </xf>
    <xf numFmtId="0" fontId="9" fillId="0" borderId="5" xfId="0" applyFont="1" applyBorder="1" applyAlignment="1"/>
    <xf numFmtId="0" fontId="9" fillId="0" borderId="5" xfId="0" applyFont="1" applyBorder="1" applyAlignment="1">
      <alignment horizontal="right"/>
    </xf>
    <xf numFmtId="0" fontId="9" fillId="0" borderId="31" xfId="0" applyFont="1" applyBorder="1" applyAlignment="1"/>
    <xf numFmtId="0" fontId="9" fillId="0" borderId="31" xfId="0" applyFont="1" applyBorder="1" applyAlignment="1">
      <alignment horizontal="right"/>
    </xf>
    <xf numFmtId="0" fontId="10" fillId="0" borderId="31" xfId="0" applyFont="1" applyBorder="1">
      <alignment vertical="center"/>
    </xf>
    <xf numFmtId="20" fontId="10" fillId="0" borderId="20" xfId="0" applyNumberFormat="1" applyFont="1" applyBorder="1" applyAlignment="1">
      <alignment horizontal="center" vertical="center"/>
    </xf>
    <xf numFmtId="0" fontId="10" fillId="0" borderId="23" xfId="0" applyFont="1" applyBorder="1" applyAlignment="1">
      <alignment horizontal="center" vertical="center"/>
    </xf>
    <xf numFmtId="0" fontId="10" fillId="0" borderId="5" xfId="0" applyFont="1" applyBorder="1" applyAlignment="1"/>
    <xf numFmtId="0" fontId="10" fillId="0" borderId="0" xfId="0" applyFont="1" applyAlignment="1">
      <alignment horizontal="left"/>
    </xf>
    <xf numFmtId="176" fontId="10" fillId="0" borderId="19" xfId="0" applyNumberFormat="1" applyFont="1" applyBorder="1" applyAlignment="1" applyProtection="1">
      <alignment horizontal="center" vertical="center"/>
      <protection locked="0"/>
    </xf>
    <xf numFmtId="176" fontId="10" fillId="0" borderId="20" xfId="0" applyNumberFormat="1" applyFont="1" applyBorder="1" applyAlignment="1" applyProtection="1">
      <alignment horizontal="center" vertical="center"/>
      <protection locked="0"/>
    </xf>
    <xf numFmtId="0" fontId="10" fillId="0" borderId="23" xfId="0" applyFont="1" applyBorder="1" applyAlignment="1" applyProtection="1">
      <alignment horizontal="center" vertical="center" shrinkToFit="1"/>
      <protection locked="0"/>
    </xf>
    <xf numFmtId="20" fontId="10" fillId="4" borderId="21" xfId="0" applyNumberFormat="1" applyFont="1" applyFill="1" applyBorder="1" applyAlignment="1">
      <alignment horizontal="center" vertical="center"/>
    </xf>
    <xf numFmtId="178" fontId="10" fillId="4" borderId="20" xfId="0" applyNumberFormat="1" applyFont="1" applyFill="1" applyBorder="1" applyAlignment="1">
      <alignment horizontal="center" vertical="center" shrinkToFit="1"/>
    </xf>
    <xf numFmtId="186" fontId="10" fillId="4" borderId="20" xfId="0" applyNumberFormat="1" applyFont="1" applyFill="1" applyBorder="1" applyAlignment="1">
      <alignment horizontal="center" vertical="center" shrinkToFit="1"/>
    </xf>
    <xf numFmtId="178" fontId="10" fillId="4" borderId="23" xfId="0" applyNumberFormat="1" applyFont="1" applyFill="1" applyBorder="1" applyAlignment="1">
      <alignment horizontal="center" vertical="center" shrinkToFit="1"/>
    </xf>
    <xf numFmtId="0" fontId="10" fillId="0" borderId="21" xfId="0" applyFont="1" applyBorder="1" applyAlignment="1">
      <alignment horizontal="center" vertical="center"/>
    </xf>
    <xf numFmtId="179" fontId="10" fillId="0" borderId="20" xfId="0" applyNumberFormat="1" applyFont="1" applyBorder="1" applyAlignment="1">
      <alignment horizontal="center" vertical="center"/>
    </xf>
    <xf numFmtId="180" fontId="10" fillId="0" borderId="20" xfId="0" applyNumberFormat="1" applyFont="1" applyBorder="1" applyAlignment="1">
      <alignment horizontal="center" vertical="center"/>
    </xf>
    <xf numFmtId="179" fontId="10" fillId="0" borderId="23" xfId="0" applyNumberFormat="1" applyFont="1" applyBorder="1" applyAlignment="1">
      <alignment horizontal="center" vertical="center"/>
    </xf>
    <xf numFmtId="0" fontId="10" fillId="0" borderId="8" xfId="0" applyFont="1" applyBorder="1" applyAlignment="1">
      <alignment horizontal="center" vertical="center"/>
    </xf>
    <xf numFmtId="0" fontId="10" fillId="0" borderId="8" xfId="0" applyFont="1" applyBorder="1">
      <alignment vertical="center"/>
    </xf>
    <xf numFmtId="0" fontId="10" fillId="0" borderId="0" xfId="0" applyFont="1" applyAlignment="1">
      <alignment horizontal="right" vertical="center"/>
    </xf>
    <xf numFmtId="181" fontId="10" fillId="0" borderId="9" xfId="0" applyNumberFormat="1" applyFont="1" applyBorder="1" applyAlignment="1">
      <alignment horizontal="center" vertical="center" shrinkToFit="1"/>
    </xf>
    <xf numFmtId="184" fontId="10" fillId="0" borderId="0" xfId="0" applyNumberFormat="1" applyFont="1">
      <alignment vertical="center"/>
    </xf>
    <xf numFmtId="0" fontId="10" fillId="0" borderId="9" xfId="0" applyFont="1" applyBorder="1">
      <alignment vertical="center"/>
    </xf>
    <xf numFmtId="0" fontId="10" fillId="9" borderId="40" xfId="0" applyFont="1" applyFill="1" applyBorder="1" applyAlignment="1" applyProtection="1">
      <alignment horizontal="center" vertical="center" shrinkToFit="1"/>
      <protection locked="0"/>
    </xf>
    <xf numFmtId="182" fontId="10" fillId="9" borderId="40" xfId="0" applyNumberFormat="1" applyFont="1" applyFill="1" applyBorder="1" applyAlignment="1" applyProtection="1">
      <alignment horizontal="center" vertical="center" shrinkToFit="1"/>
      <protection locked="0"/>
    </xf>
    <xf numFmtId="14" fontId="10" fillId="9" borderId="40" xfId="0" applyNumberFormat="1" applyFont="1" applyFill="1" applyBorder="1" applyAlignment="1" applyProtection="1">
      <alignment horizontal="center" vertical="center" shrinkToFit="1"/>
      <protection locked="0"/>
    </xf>
    <xf numFmtId="0" fontId="10" fillId="0" borderId="33" xfId="0" applyFont="1" applyBorder="1">
      <alignment vertical="center"/>
    </xf>
    <xf numFmtId="0" fontId="10" fillId="0" borderId="29" xfId="0" applyFont="1" applyBorder="1" applyAlignment="1">
      <alignment horizontal="center" vertical="center" shrinkToFit="1"/>
    </xf>
    <xf numFmtId="0" fontId="10" fillId="0" borderId="35" xfId="0" applyFont="1" applyBorder="1" applyAlignment="1">
      <alignment horizontal="center" vertical="center"/>
    </xf>
    <xf numFmtId="0" fontId="10" fillId="0" borderId="17" xfId="0" applyFont="1" applyBorder="1" applyAlignment="1">
      <alignment horizontal="center" vertical="center"/>
    </xf>
    <xf numFmtId="0" fontId="10" fillId="0" borderId="35" xfId="0" applyFont="1" applyBorder="1" applyAlignment="1">
      <alignment horizontal="center" vertical="center" wrapText="1"/>
    </xf>
    <xf numFmtId="0" fontId="10" fillId="0" borderId="36" xfId="0" applyFont="1" applyBorder="1" applyAlignment="1">
      <alignment horizontal="center" vertical="center" wrapText="1"/>
    </xf>
    <xf numFmtId="0" fontId="10" fillId="0" borderId="13" xfId="0" applyFont="1" applyBorder="1" applyAlignment="1">
      <alignment horizontal="center" vertical="center"/>
    </xf>
    <xf numFmtId="0" fontId="10" fillId="2" borderId="37" xfId="0" applyFont="1" applyFill="1" applyBorder="1" applyAlignment="1">
      <alignment horizontal="center" vertical="center"/>
    </xf>
    <xf numFmtId="188" fontId="10" fillId="0" borderId="21" xfId="0" applyNumberFormat="1" applyFont="1" applyBorder="1" applyAlignment="1" applyProtection="1">
      <alignment horizontal="center" vertical="center"/>
      <protection locked="0"/>
    </xf>
    <xf numFmtId="188" fontId="10" fillId="0" borderId="20" xfId="0" applyNumberFormat="1" applyFont="1" applyBorder="1" applyAlignment="1" applyProtection="1">
      <alignment horizontal="center" vertical="center"/>
      <protection locked="0"/>
    </xf>
    <xf numFmtId="0" fontId="10" fillId="0" borderId="37" xfId="0" applyFont="1" applyBorder="1" applyAlignment="1" applyProtection="1">
      <alignment horizontal="center" vertical="center"/>
      <protection locked="0"/>
    </xf>
    <xf numFmtId="20" fontId="10" fillId="0" borderId="21" xfId="0" applyNumberFormat="1" applyFont="1" applyBorder="1" applyAlignment="1">
      <alignment horizontal="center" vertical="center"/>
    </xf>
    <xf numFmtId="0" fontId="10" fillId="0" borderId="37" xfId="0" applyFont="1" applyBorder="1" applyAlignment="1">
      <alignment horizontal="center" vertical="center"/>
    </xf>
    <xf numFmtId="189" fontId="10" fillId="0" borderId="0" xfId="0" applyNumberFormat="1" applyFont="1">
      <alignment vertical="center"/>
    </xf>
    <xf numFmtId="189" fontId="10" fillId="0" borderId="0" xfId="0" applyNumberFormat="1" applyFont="1" applyAlignment="1">
      <alignment horizontal="center" vertical="center"/>
    </xf>
    <xf numFmtId="189" fontId="10" fillId="0" borderId="0" xfId="0" applyNumberFormat="1" applyFont="1" applyAlignment="1">
      <alignment horizontal="left" vertical="center"/>
    </xf>
    <xf numFmtId="0" fontId="10" fillId="0" borderId="4" xfId="0" applyFont="1" applyBorder="1" applyAlignment="1">
      <alignment horizontal="center" vertical="center"/>
    </xf>
    <xf numFmtId="189" fontId="10" fillId="0" borderId="7" xfId="0" applyNumberFormat="1" applyFont="1" applyBorder="1" applyAlignment="1">
      <alignment horizontal="center" vertical="center"/>
    </xf>
    <xf numFmtId="189" fontId="10" fillId="0" borderId="2" xfId="0" applyNumberFormat="1" applyFont="1" applyBorder="1" applyAlignment="1">
      <alignment horizontal="center" vertical="center"/>
    </xf>
    <xf numFmtId="0" fontId="10" fillId="0" borderId="5" xfId="0" applyFont="1" applyBorder="1" applyAlignment="1">
      <alignment horizontal="center" vertical="center"/>
    </xf>
    <xf numFmtId="189" fontId="10" fillId="0" borderId="46" xfId="0" applyNumberFormat="1" applyFont="1" applyBorder="1" applyAlignment="1">
      <alignment horizontal="center" vertical="center"/>
    </xf>
    <xf numFmtId="189" fontId="10" fillId="0" borderId="47" xfId="0" applyNumberFormat="1" applyFont="1" applyBorder="1" applyAlignment="1">
      <alignment horizontal="center" vertical="center"/>
    </xf>
    <xf numFmtId="189" fontId="10" fillId="0" borderId="48" xfId="0" applyNumberFormat="1" applyFont="1" applyBorder="1" applyAlignment="1">
      <alignment horizontal="center" vertical="center"/>
    </xf>
    <xf numFmtId="0" fontId="10" fillId="0" borderId="51" xfId="0" applyFont="1" applyBorder="1" applyAlignment="1">
      <alignment horizontal="center" vertical="center" wrapText="1"/>
    </xf>
    <xf numFmtId="0" fontId="20" fillId="0" borderId="31" xfId="0" applyFont="1" applyBorder="1">
      <alignment vertical="center"/>
    </xf>
    <xf numFmtId="0" fontId="10" fillId="0" borderId="20" xfId="0" applyFont="1" applyBorder="1" applyAlignment="1">
      <alignment horizontal="center" vertical="center"/>
    </xf>
    <xf numFmtId="0" fontId="10" fillId="0" borderId="5" xfId="0" applyFont="1" applyBorder="1">
      <alignment vertical="center"/>
    </xf>
    <xf numFmtId="183" fontId="10" fillId="6" borderId="9" xfId="0" applyNumberFormat="1" applyFont="1" applyFill="1" applyBorder="1" applyAlignment="1">
      <alignment horizontal="center" vertical="center" shrinkToFit="1"/>
    </xf>
    <xf numFmtId="0" fontId="19" fillId="0" borderId="9" xfId="0" applyFont="1" applyBorder="1">
      <alignment vertical="center"/>
    </xf>
    <xf numFmtId="176" fontId="19" fillId="0" borderId="9" xfId="0" applyNumberFormat="1" applyFont="1" applyBorder="1">
      <alignment vertical="center"/>
    </xf>
    <xf numFmtId="176" fontId="19" fillId="6" borderId="9" xfId="0" applyNumberFormat="1" applyFont="1" applyFill="1" applyBorder="1">
      <alignment vertical="center"/>
    </xf>
    <xf numFmtId="20" fontId="19" fillId="6" borderId="9" xfId="0" applyNumberFormat="1" applyFont="1" applyFill="1" applyBorder="1">
      <alignment vertical="center"/>
    </xf>
    <xf numFmtId="0" fontId="8" fillId="0" borderId="24" xfId="0" applyFont="1" applyBorder="1">
      <alignment vertical="center"/>
    </xf>
    <xf numFmtId="0" fontId="7" fillId="0" borderId="4" xfId="0" applyFont="1" applyBorder="1">
      <alignment vertical="center"/>
    </xf>
    <xf numFmtId="0" fontId="10" fillId="0" borderId="4" xfId="0" applyFont="1" applyBorder="1">
      <alignment vertical="center"/>
    </xf>
    <xf numFmtId="0" fontId="7" fillId="0" borderId="4" xfId="0" applyFont="1" applyBorder="1" applyAlignment="1">
      <alignment horizontal="left" vertical="center"/>
    </xf>
    <xf numFmtId="0" fontId="10" fillId="0" borderId="1" xfId="0" applyFont="1" applyBorder="1">
      <alignment vertical="center"/>
    </xf>
    <xf numFmtId="0" fontId="8" fillId="0" borderId="7" xfId="0" applyFont="1" applyBorder="1">
      <alignment vertical="center"/>
    </xf>
    <xf numFmtId="0" fontId="10" fillId="0" borderId="2" xfId="0" applyFont="1" applyBorder="1">
      <alignment vertical="center"/>
    </xf>
    <xf numFmtId="0" fontId="10" fillId="0" borderId="7" xfId="0" applyFont="1" applyBorder="1">
      <alignment vertical="center"/>
    </xf>
    <xf numFmtId="0" fontId="10" fillId="0" borderId="7" xfId="0" applyFont="1" applyBorder="1" applyAlignment="1">
      <alignment vertical="center" wrapText="1"/>
    </xf>
    <xf numFmtId="0" fontId="8" fillId="0" borderId="7" xfId="0" applyFont="1" applyBorder="1" applyAlignment="1">
      <alignment horizontal="right" vertical="center"/>
    </xf>
    <xf numFmtId="0" fontId="8" fillId="0" borderId="10" xfId="0" applyFont="1" applyBorder="1">
      <alignment vertical="center"/>
    </xf>
    <xf numFmtId="0" fontId="10" fillId="0" borderId="3" xfId="0" applyFont="1" applyBorder="1">
      <alignment vertical="center"/>
    </xf>
    <xf numFmtId="181" fontId="10" fillId="0" borderId="59" xfId="0" applyNumberFormat="1" applyFont="1" applyBorder="1" applyAlignment="1">
      <alignment horizontal="center" vertical="center" shrinkToFit="1"/>
    </xf>
    <xf numFmtId="181" fontId="10" fillId="0" borderId="60" xfId="0" applyNumberFormat="1" applyFont="1" applyBorder="1" applyAlignment="1">
      <alignment horizontal="center" vertical="center" shrinkToFit="1"/>
    </xf>
    <xf numFmtId="181" fontId="10" fillId="0" borderId="61" xfId="0" applyNumberFormat="1" applyFont="1" applyBorder="1" applyAlignment="1">
      <alignment horizontal="center" vertical="center" shrinkToFit="1"/>
    </xf>
    <xf numFmtId="181" fontId="10" fillId="0" borderId="62" xfId="0" applyNumberFormat="1" applyFont="1" applyBorder="1" applyAlignment="1">
      <alignment horizontal="center" vertical="center" shrinkToFit="1"/>
    </xf>
    <xf numFmtId="185" fontId="10" fillId="0" borderId="63" xfId="0" applyNumberFormat="1" applyFont="1" applyBorder="1" applyAlignment="1">
      <alignment horizontal="center" vertical="center" shrinkToFit="1"/>
    </xf>
    <xf numFmtId="181" fontId="10" fillId="0" borderId="63" xfId="0" applyNumberFormat="1" applyFont="1" applyBorder="1" applyAlignment="1">
      <alignment horizontal="center" vertical="center" shrinkToFit="1"/>
    </xf>
    <xf numFmtId="181" fontId="10" fillId="0" borderId="64" xfId="0" applyNumberFormat="1" applyFont="1" applyBorder="1" applyAlignment="1">
      <alignment horizontal="center" vertical="center" shrinkToFit="1"/>
    </xf>
    <xf numFmtId="181" fontId="17" fillId="0" borderId="65" xfId="0" applyNumberFormat="1" applyFont="1" applyBorder="1" applyAlignment="1">
      <alignment horizontal="center" vertical="center" shrinkToFit="1"/>
    </xf>
    <xf numFmtId="181" fontId="17" fillId="0" borderId="66" xfId="0" applyNumberFormat="1" applyFont="1" applyBorder="1" applyAlignment="1">
      <alignment horizontal="center" vertical="center" shrinkToFit="1"/>
    </xf>
    <xf numFmtId="181" fontId="17" fillId="0" borderId="48" xfId="0" applyNumberFormat="1" applyFont="1" applyBorder="1" applyAlignment="1">
      <alignment horizontal="center" vertical="center" shrinkToFit="1"/>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0" fontId="10" fillId="0" borderId="19" xfId="0" applyFont="1" applyBorder="1" applyAlignment="1" applyProtection="1">
      <alignment horizontal="center" vertical="center"/>
      <protection locked="0"/>
    </xf>
    <xf numFmtId="176" fontId="10" fillId="5" borderId="20" xfId="0" applyNumberFormat="1" applyFont="1" applyFill="1" applyBorder="1" applyAlignment="1" applyProtection="1">
      <alignment horizontal="center" vertical="center"/>
      <protection locked="0"/>
    </xf>
    <xf numFmtId="176" fontId="10" fillId="4" borderId="22" xfId="0" applyNumberFormat="1" applyFont="1" applyFill="1" applyBorder="1" applyAlignment="1" applyProtection="1">
      <alignment horizontal="center" vertical="center"/>
      <protection locked="0"/>
    </xf>
    <xf numFmtId="0" fontId="10" fillId="0" borderId="38" xfId="0" applyFont="1" applyBorder="1" applyAlignment="1" applyProtection="1">
      <alignment horizontal="center" vertical="center" wrapText="1"/>
      <protection locked="0"/>
    </xf>
    <xf numFmtId="0" fontId="10" fillId="0" borderId="39" xfId="0" applyFont="1" applyBorder="1" applyAlignment="1" applyProtection="1">
      <alignment horizontal="center" vertical="center" wrapText="1"/>
      <protection locked="0"/>
    </xf>
    <xf numFmtId="0" fontId="10" fillId="0" borderId="40" xfId="0" applyFont="1" applyBorder="1" applyAlignment="1" applyProtection="1">
      <alignment horizontal="center" vertical="center" wrapText="1"/>
      <protection locked="0"/>
    </xf>
    <xf numFmtId="0" fontId="10" fillId="0" borderId="41" xfId="0" applyFont="1" applyBorder="1" applyAlignment="1" applyProtection="1">
      <alignment horizontal="center" vertical="center" wrapText="1"/>
      <protection locked="0"/>
    </xf>
    <xf numFmtId="0" fontId="10" fillId="0" borderId="42" xfId="0" applyFont="1" applyBorder="1" applyAlignment="1" applyProtection="1">
      <alignment horizontal="center" vertical="center" wrapText="1"/>
      <protection locked="0"/>
    </xf>
    <xf numFmtId="0" fontId="22" fillId="6" borderId="0" xfId="0" applyFont="1" applyFill="1">
      <alignment vertical="center"/>
    </xf>
    <xf numFmtId="0" fontId="5" fillId="6" borderId="0" xfId="0" applyFont="1" applyFill="1">
      <alignment vertical="center"/>
    </xf>
    <xf numFmtId="0" fontId="19" fillId="6" borderId="9" xfId="0" applyFont="1" applyFill="1" applyBorder="1">
      <alignment vertical="center"/>
    </xf>
    <xf numFmtId="0" fontId="16" fillId="0" borderId="0" xfId="0" applyFont="1" applyAlignment="1">
      <alignment vertical="center" shrinkToFit="1"/>
    </xf>
    <xf numFmtId="0" fontId="10" fillId="0" borderId="9" xfId="0" applyFont="1" applyBorder="1" applyAlignment="1">
      <alignment horizontal="center" vertical="center"/>
    </xf>
    <xf numFmtId="0" fontId="24" fillId="0" borderId="31" xfId="0" applyFont="1" applyBorder="1">
      <alignment vertical="center"/>
    </xf>
    <xf numFmtId="0" fontId="11" fillId="0" borderId="51" xfId="0" applyFont="1" applyBorder="1" applyAlignment="1">
      <alignment horizontal="center" vertical="center" wrapText="1"/>
    </xf>
    <xf numFmtId="180" fontId="8" fillId="0" borderId="0" xfId="0" applyNumberFormat="1" applyFont="1">
      <alignment vertical="center"/>
    </xf>
    <xf numFmtId="0" fontId="23" fillId="0" borderId="4" xfId="0" applyFont="1" applyBorder="1">
      <alignment vertical="center"/>
    </xf>
    <xf numFmtId="189" fontId="11" fillId="0" borderId="48" xfId="0" applyNumberFormat="1" applyFont="1" applyBorder="1" applyAlignment="1">
      <alignment horizontal="center" vertical="center"/>
    </xf>
    <xf numFmtId="189" fontId="11" fillId="0" borderId="47" xfId="0" applyNumberFormat="1" applyFont="1" applyBorder="1" applyAlignment="1">
      <alignment horizontal="center" vertical="center"/>
    </xf>
    <xf numFmtId="189" fontId="11" fillId="0" borderId="46" xfId="0" applyNumberFormat="1" applyFont="1" applyBorder="1" applyAlignment="1">
      <alignment horizontal="center" vertical="center"/>
    </xf>
    <xf numFmtId="0" fontId="15" fillId="0" borderId="5" xfId="0" applyFont="1" applyBorder="1" applyAlignment="1">
      <alignment horizontal="center" vertical="center"/>
    </xf>
    <xf numFmtId="189" fontId="9" fillId="0" borderId="2" xfId="0" applyNumberFormat="1" applyFont="1" applyBorder="1" applyAlignment="1">
      <alignment horizontal="center" vertical="center"/>
    </xf>
    <xf numFmtId="189" fontId="9" fillId="0" borderId="0" xfId="0" applyNumberFormat="1" applyFont="1" applyAlignment="1">
      <alignment horizontal="center" vertical="center"/>
    </xf>
    <xf numFmtId="189" fontId="9" fillId="0" borderId="7" xfId="0" applyNumberFormat="1" applyFont="1" applyBorder="1" applyAlignment="1">
      <alignment horizontal="center" vertical="center"/>
    </xf>
    <xf numFmtId="0" fontId="15" fillId="0" borderId="0" xfId="0" applyFont="1" applyAlignment="1">
      <alignment horizontal="center" vertical="center"/>
    </xf>
    <xf numFmtId="0" fontId="15" fillId="0" borderId="4" xfId="0" applyFont="1" applyBorder="1" applyAlignment="1">
      <alignment horizontal="center" vertical="center"/>
    </xf>
    <xf numFmtId="189" fontId="9" fillId="0" borderId="0" xfId="0" applyNumberFormat="1" applyFont="1" applyAlignment="1">
      <alignment horizontal="left" vertical="center"/>
    </xf>
    <xf numFmtId="189" fontId="9" fillId="0" borderId="0" xfId="0" applyNumberFormat="1" applyFont="1">
      <alignment vertical="center"/>
    </xf>
    <xf numFmtId="0" fontId="9" fillId="0" borderId="0" xfId="0" applyFont="1" applyAlignment="1">
      <alignment vertical="center" wrapText="1"/>
    </xf>
    <xf numFmtId="0" fontId="15" fillId="0" borderId="0" xfId="0" applyFont="1" applyAlignment="1">
      <alignment horizontal="center" vertical="center" wrapText="1"/>
    </xf>
    <xf numFmtId="0" fontId="9" fillId="0" borderId="0" xfId="0" applyFont="1" applyAlignment="1">
      <alignment horizontal="center" vertical="center" wrapText="1"/>
    </xf>
    <xf numFmtId="20" fontId="11" fillId="0" borderId="21" xfId="0" applyNumberFormat="1" applyFont="1" applyBorder="1" applyAlignment="1">
      <alignment horizontal="center" vertical="center"/>
    </xf>
    <xf numFmtId="0" fontId="9" fillId="0" borderId="42" xfId="0" applyFont="1" applyBorder="1" applyAlignment="1" applyProtection="1">
      <alignment vertical="center" wrapText="1"/>
      <protection locked="0"/>
    </xf>
    <xf numFmtId="0" fontId="11" fillId="0" borderId="37" xfId="0" applyFont="1" applyBorder="1" applyAlignment="1" applyProtection="1">
      <alignment horizontal="center" vertical="center"/>
      <protection locked="0"/>
    </xf>
    <xf numFmtId="188" fontId="11" fillId="0" borderId="20" xfId="0" applyNumberFormat="1" applyFont="1" applyBorder="1" applyAlignment="1" applyProtection="1">
      <alignment horizontal="center" vertical="center"/>
      <protection locked="0"/>
    </xf>
    <xf numFmtId="188" fontId="11" fillId="0" borderId="21" xfId="0" applyNumberFormat="1" applyFont="1" applyBorder="1" applyAlignment="1" applyProtection="1">
      <alignment horizontal="center" vertical="center"/>
      <protection locked="0"/>
    </xf>
    <xf numFmtId="0" fontId="9" fillId="2" borderId="37" xfId="0" applyFont="1" applyFill="1" applyBorder="1" applyAlignment="1">
      <alignment horizontal="center" vertical="center"/>
    </xf>
    <xf numFmtId="0" fontId="9" fillId="2" borderId="20" xfId="0" applyFont="1" applyFill="1" applyBorder="1" applyAlignment="1">
      <alignment horizontal="center" vertical="center"/>
    </xf>
    <xf numFmtId="177" fontId="9" fillId="0" borderId="19" xfId="0" applyNumberFormat="1" applyFont="1" applyBorder="1" applyAlignment="1">
      <alignment horizontal="center" vertical="center"/>
    </xf>
    <xf numFmtId="0" fontId="9" fillId="8" borderId="20" xfId="0" applyFont="1" applyFill="1" applyBorder="1" applyAlignment="1">
      <alignment horizontal="center" vertical="center"/>
    </xf>
    <xf numFmtId="0" fontId="9" fillId="0" borderId="37" xfId="0" applyFont="1" applyBorder="1" applyAlignment="1">
      <alignment horizontal="center" vertical="center"/>
    </xf>
    <xf numFmtId="0" fontId="9" fillId="0" borderId="39" xfId="0" applyFont="1" applyBorder="1" applyAlignment="1" applyProtection="1">
      <alignment vertical="center" wrapText="1"/>
      <protection locked="0"/>
    </xf>
    <xf numFmtId="0" fontId="9" fillId="0" borderId="41" xfId="0" applyFont="1" applyBorder="1" applyAlignment="1" applyProtection="1">
      <alignment vertical="center" wrapText="1"/>
      <protection locked="0"/>
    </xf>
    <xf numFmtId="0" fontId="28" fillId="0" borderId="37" xfId="0" applyFont="1" applyBorder="1" applyAlignment="1" applyProtection="1">
      <alignment horizontal="center" vertical="center"/>
      <protection locked="0"/>
    </xf>
    <xf numFmtId="0" fontId="9" fillId="0" borderId="40" xfId="0" applyFont="1" applyBorder="1" applyAlignment="1" applyProtection="1">
      <alignment vertical="center" wrapText="1"/>
      <protection locked="0"/>
    </xf>
    <xf numFmtId="0" fontId="28" fillId="0" borderId="37" xfId="0" applyFont="1" applyBorder="1" applyAlignment="1" applyProtection="1">
      <alignment horizontal="center" vertical="center" shrinkToFit="1"/>
      <protection locked="0"/>
    </xf>
    <xf numFmtId="0" fontId="11" fillId="0" borderId="67" xfId="0" applyFont="1" applyBorder="1" applyAlignment="1" applyProtection="1">
      <alignment horizontal="center" vertical="center"/>
      <protection locked="0"/>
    </xf>
    <xf numFmtId="0" fontId="9" fillId="0" borderId="3" xfId="0" applyFont="1" applyBorder="1" applyAlignment="1" applyProtection="1">
      <alignment vertical="center" wrapText="1"/>
      <protection locked="0"/>
    </xf>
    <xf numFmtId="188" fontId="11" fillId="0" borderId="22" xfId="0" applyNumberFormat="1" applyFont="1" applyBorder="1" applyAlignment="1" applyProtection="1">
      <alignment horizontal="center" vertical="center"/>
      <protection locked="0"/>
    </xf>
    <xf numFmtId="0" fontId="11" fillId="0" borderId="55" xfId="0" applyFont="1" applyBorder="1" applyAlignment="1" applyProtection="1">
      <alignment horizontal="center" vertical="center"/>
      <protection locked="0"/>
    </xf>
    <xf numFmtId="188" fontId="11" fillId="0" borderId="26" xfId="0" applyNumberFormat="1" applyFont="1" applyBorder="1" applyAlignment="1" applyProtection="1">
      <alignment horizontal="center" vertical="center"/>
      <protection locked="0"/>
    </xf>
    <xf numFmtId="188" fontId="28" fillId="0" borderId="26" xfId="0" applyNumberFormat="1" applyFont="1" applyBorder="1" applyAlignment="1" applyProtection="1">
      <alignment horizontal="center" vertical="center"/>
      <protection locked="0"/>
    </xf>
    <xf numFmtId="0" fontId="9" fillId="10" borderId="20" xfId="0" applyFont="1" applyFill="1" applyBorder="1" applyAlignment="1">
      <alignment horizontal="center" vertical="center"/>
    </xf>
    <xf numFmtId="188" fontId="11" fillId="0" borderId="28" xfId="0" applyNumberFormat="1" applyFont="1" applyBorder="1" applyAlignment="1" applyProtection="1">
      <alignment horizontal="center" vertical="center"/>
      <protection locked="0"/>
    </xf>
    <xf numFmtId="0" fontId="9" fillId="0" borderId="38" xfId="0" applyFont="1" applyBorder="1" applyAlignment="1" applyProtection="1">
      <alignment vertical="center" wrapText="1"/>
      <protection locked="0"/>
    </xf>
    <xf numFmtId="0" fontId="11" fillId="0" borderId="68" xfId="0" applyFont="1" applyBorder="1" applyAlignment="1" applyProtection="1">
      <alignment horizontal="center" vertical="center"/>
      <protection locked="0"/>
    </xf>
    <xf numFmtId="188" fontId="28" fillId="0" borderId="20" xfId="0" applyNumberFormat="1" applyFont="1" applyBorder="1" applyAlignment="1" applyProtection="1">
      <alignment horizontal="center" vertical="center"/>
      <protection locked="0"/>
    </xf>
    <xf numFmtId="0" fontId="9" fillId="2" borderId="22" xfId="0" applyFont="1" applyFill="1" applyBorder="1" applyAlignment="1">
      <alignment horizontal="center" vertical="center"/>
    </xf>
    <xf numFmtId="0" fontId="15" fillId="0" borderId="13" xfId="0" applyFont="1" applyBorder="1" applyAlignment="1">
      <alignment horizontal="center" vertical="center"/>
    </xf>
    <xf numFmtId="0" fontId="9" fillId="0" borderId="12" xfId="0" applyFont="1" applyBorder="1" applyAlignment="1">
      <alignment horizontal="center" vertical="center" wrapText="1"/>
    </xf>
    <xf numFmtId="0" fontId="9" fillId="0" borderId="17" xfId="0" applyFont="1" applyBorder="1" applyAlignment="1">
      <alignment horizontal="center" vertical="center" wrapText="1" shrinkToFit="1"/>
    </xf>
    <xf numFmtId="0" fontId="15" fillId="0" borderId="36"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69" xfId="0" applyFont="1" applyBorder="1" applyAlignment="1">
      <alignment horizontal="center" vertical="center"/>
    </xf>
    <xf numFmtId="0" fontId="9" fillId="0" borderId="69" xfId="0" applyFont="1" applyBorder="1" applyAlignment="1">
      <alignment horizontal="center" vertical="center" wrapText="1"/>
    </xf>
    <xf numFmtId="0" fontId="9" fillId="0" borderId="70" xfId="0" applyFont="1" applyBorder="1" applyAlignment="1">
      <alignment horizontal="center" vertical="center"/>
    </xf>
    <xf numFmtId="0" fontId="9" fillId="0" borderId="35" xfId="0" applyFont="1" applyBorder="1" applyAlignment="1">
      <alignment horizontal="center" vertical="center"/>
    </xf>
    <xf numFmtId="0" fontId="9" fillId="0" borderId="12" xfId="0" applyFont="1" applyBorder="1" applyAlignment="1">
      <alignment horizontal="center" vertical="center"/>
    </xf>
    <xf numFmtId="0" fontId="9" fillId="0" borderId="11" xfId="0" applyFont="1" applyBorder="1" applyAlignment="1">
      <alignment horizontal="center" vertical="center"/>
    </xf>
    <xf numFmtId="0" fontId="15" fillId="0" borderId="29" xfId="0" applyFont="1" applyBorder="1" applyAlignment="1">
      <alignment horizontal="center" vertical="center" shrinkToFit="1"/>
    </xf>
    <xf numFmtId="0" fontId="9" fillId="0" borderId="33" xfId="0" applyFont="1" applyBorder="1">
      <alignment vertical="center"/>
    </xf>
    <xf numFmtId="0" fontId="9" fillId="0" borderId="15" xfId="0" applyFont="1" applyBorder="1">
      <alignment vertical="center"/>
    </xf>
    <xf numFmtId="0" fontId="9" fillId="0" borderId="14" xfId="0" applyFont="1" applyBorder="1">
      <alignment vertical="center"/>
    </xf>
    <xf numFmtId="0" fontId="30" fillId="0" borderId="0" xfId="0" applyFont="1" applyAlignment="1">
      <alignment vertical="center" wrapText="1"/>
    </xf>
    <xf numFmtId="0" fontId="10" fillId="0" borderId="9" xfId="0" applyFont="1" applyBorder="1" applyAlignment="1">
      <alignment horizontal="center" vertical="center" wrapText="1"/>
    </xf>
    <xf numFmtId="0" fontId="10" fillId="0" borderId="9" xfId="0" applyFont="1" applyBorder="1" applyAlignment="1">
      <alignment horizontal="center" vertical="center"/>
    </xf>
    <xf numFmtId="0" fontId="15" fillId="0" borderId="5" xfId="0" applyFont="1" applyBorder="1" applyAlignment="1">
      <alignment horizontal="left" vertical="center"/>
    </xf>
    <xf numFmtId="0" fontId="15" fillId="0" borderId="3" xfId="0" applyFont="1" applyBorder="1" applyAlignment="1">
      <alignment horizontal="left" vertical="center"/>
    </xf>
    <xf numFmtId="0" fontId="25" fillId="0" borderId="4" xfId="0" applyFont="1" applyBorder="1" applyAlignment="1">
      <alignment horizontal="right" vertical="center"/>
    </xf>
    <xf numFmtId="180" fontId="25" fillId="0" borderId="4" xfId="0" applyNumberFormat="1" applyFont="1" applyBorder="1" applyAlignment="1">
      <alignment horizontal="center" vertical="center"/>
    </xf>
    <xf numFmtId="0" fontId="27" fillId="0" borderId="39" xfId="0" applyFont="1" applyBorder="1" applyAlignment="1" applyProtection="1">
      <alignment horizontal="center" vertical="center" wrapText="1"/>
      <protection locked="0"/>
    </xf>
    <xf numFmtId="0" fontId="16" fillId="0" borderId="0" xfId="0" applyFont="1" applyAlignment="1">
      <alignment horizontal="right" vertical="center"/>
    </xf>
    <xf numFmtId="0" fontId="16" fillId="0" borderId="0" xfId="0" applyFont="1" applyAlignment="1">
      <alignment horizontal="right" vertical="center" shrinkToFit="1"/>
    </xf>
    <xf numFmtId="0" fontId="23" fillId="0" borderId="0" xfId="0" applyFont="1" applyAlignment="1">
      <alignment horizontal="right" wrapText="1" shrinkToFit="1"/>
    </xf>
    <xf numFmtId="0" fontId="10" fillId="0" borderId="31" xfId="0" applyFont="1" applyBorder="1" applyAlignment="1" applyProtection="1">
      <alignment horizontal="left"/>
      <protection locked="0"/>
    </xf>
    <xf numFmtId="0" fontId="11" fillId="0" borderId="49" xfId="0" applyFont="1" applyBorder="1" applyAlignment="1">
      <alignment horizontal="center" vertical="center" wrapText="1"/>
    </xf>
    <xf numFmtId="0" fontId="11" fillId="0" borderId="50" xfId="0" applyFont="1" applyBorder="1" applyAlignment="1">
      <alignment horizontal="center" vertical="center" wrapText="1"/>
    </xf>
    <xf numFmtId="0" fontId="11" fillId="0" borderId="31" xfId="0" applyFont="1" applyBorder="1" applyAlignment="1">
      <alignment horizontal="left" vertical="center"/>
    </xf>
    <xf numFmtId="0" fontId="11" fillId="0" borderId="52" xfId="0" applyFont="1" applyBorder="1" applyAlignment="1">
      <alignment horizontal="left" vertical="center"/>
    </xf>
    <xf numFmtId="0" fontId="15" fillId="0" borderId="40" xfId="0" applyFont="1" applyBorder="1" applyAlignment="1">
      <alignment horizontal="center" vertical="center" textRotation="255"/>
    </xf>
    <xf numFmtId="0" fontId="15" fillId="0" borderId="39" xfId="0" applyFont="1" applyBorder="1" applyAlignment="1">
      <alignment horizontal="center" vertical="center" textRotation="255"/>
    </xf>
    <xf numFmtId="0" fontId="15" fillId="0" borderId="41" xfId="0" applyFont="1" applyBorder="1" applyAlignment="1">
      <alignment horizontal="center" vertical="center" textRotation="255"/>
    </xf>
    <xf numFmtId="0" fontId="15" fillId="0" borderId="4" xfId="0" applyFont="1" applyBorder="1" applyAlignment="1">
      <alignment horizontal="left" vertical="center"/>
    </xf>
    <xf numFmtId="0" fontId="15" fillId="0" borderId="1" xfId="0" applyFont="1" applyBorder="1" applyAlignment="1">
      <alignment horizontal="left" vertical="center"/>
    </xf>
    <xf numFmtId="189" fontId="9" fillId="0" borderId="43" xfId="0" applyNumberFormat="1" applyFont="1" applyBorder="1" applyAlignment="1">
      <alignment horizontal="center" vertical="center"/>
    </xf>
    <xf numFmtId="189" fontId="9" fillId="0" borderId="44" xfId="0" applyNumberFormat="1" applyFont="1" applyBorder="1" applyAlignment="1">
      <alignment horizontal="center" vertical="center"/>
    </xf>
    <xf numFmtId="189" fontId="9" fillId="0" borderId="45" xfId="0" applyNumberFormat="1" applyFont="1" applyBorder="1" applyAlignment="1">
      <alignment horizontal="center" vertical="center"/>
    </xf>
    <xf numFmtId="0" fontId="15" fillId="0" borderId="0" xfId="0" applyFont="1" applyAlignment="1">
      <alignment horizontal="left" vertical="center"/>
    </xf>
    <xf numFmtId="0" fontId="15" fillId="0" borderId="2" xfId="0" applyFont="1" applyBorder="1" applyAlignment="1">
      <alignment horizontal="left" vertical="center"/>
    </xf>
    <xf numFmtId="0" fontId="10" fillId="0" borderId="4" xfId="0" applyFont="1" applyBorder="1" applyAlignment="1" applyProtection="1">
      <alignment horizontal="left" vertical="center" shrinkToFit="1"/>
      <protection locked="0"/>
    </xf>
    <xf numFmtId="0" fontId="10" fillId="0" borderId="5" xfId="0" applyFont="1" applyBorder="1" applyAlignment="1" applyProtection="1">
      <alignment horizontal="left" vertical="center" shrinkToFit="1"/>
      <protection locked="0"/>
    </xf>
    <xf numFmtId="0" fontId="16" fillId="0" borderId="31" xfId="0" applyFont="1" applyBorder="1" applyAlignment="1">
      <alignment horizontal="left"/>
    </xf>
    <xf numFmtId="0" fontId="16" fillId="0" borderId="31" xfId="0" applyFont="1" applyBorder="1" applyAlignment="1">
      <alignment horizontal="center"/>
    </xf>
    <xf numFmtId="0" fontId="9" fillId="12" borderId="34" xfId="0" applyFont="1" applyFill="1" applyBorder="1" applyAlignment="1">
      <alignment horizontal="center" vertical="center"/>
    </xf>
    <xf numFmtId="0" fontId="29" fillId="11" borderId="29" xfId="0" applyFont="1" applyFill="1" applyBorder="1" applyAlignment="1">
      <alignment horizontal="center" vertical="center" wrapText="1"/>
    </xf>
    <xf numFmtId="0" fontId="29" fillId="11" borderId="15" xfId="0" applyFont="1" applyFill="1" applyBorder="1" applyAlignment="1">
      <alignment horizontal="center" vertical="center" wrapText="1"/>
    </xf>
    <xf numFmtId="0" fontId="29" fillId="11" borderId="16" xfId="0" applyFont="1" applyFill="1" applyBorder="1" applyAlignment="1">
      <alignment horizontal="center" vertical="center" wrapText="1"/>
    </xf>
    <xf numFmtId="0" fontId="10" fillId="0" borderId="4" xfId="0" applyFont="1" applyBorder="1" applyAlignment="1" applyProtection="1">
      <alignment horizontal="left" vertical="center"/>
      <protection locked="0"/>
    </xf>
    <xf numFmtId="0" fontId="10" fillId="0" borderId="5" xfId="0" applyFont="1" applyBorder="1" applyAlignment="1" applyProtection="1">
      <alignment horizontal="left" vertical="center"/>
      <protection locked="0"/>
    </xf>
    <xf numFmtId="0" fontId="9" fillId="0" borderId="32" xfId="0" applyFont="1" applyBorder="1" applyAlignment="1">
      <alignment horizontal="center" vertical="center"/>
    </xf>
    <xf numFmtId="0" fontId="9" fillId="0" borderId="32" xfId="0" applyFont="1" applyBorder="1">
      <alignment vertical="center"/>
    </xf>
    <xf numFmtId="0" fontId="16" fillId="0" borderId="5" xfId="0" applyFont="1" applyBorder="1" applyAlignment="1">
      <alignment horizontal="left"/>
    </xf>
    <xf numFmtId="0" fontId="31" fillId="0" borderId="0" xfId="0" applyFont="1" applyAlignment="1">
      <alignment horizontal="center" vertical="center" wrapText="1"/>
    </xf>
    <xf numFmtId="0" fontId="30" fillId="0" borderId="0" xfId="0" applyFont="1" applyAlignment="1">
      <alignment horizontal="center" vertical="center" wrapText="1"/>
    </xf>
    <xf numFmtId="0" fontId="10" fillId="0" borderId="5" xfId="0" applyFont="1" applyBorder="1" applyAlignment="1"/>
    <xf numFmtId="0" fontId="11" fillId="0" borderId="5" xfId="0" applyFont="1" applyBorder="1" applyAlignment="1"/>
    <xf numFmtId="0" fontId="10" fillId="0" borderId="31" xfId="0" applyFont="1" applyBorder="1" applyAlignment="1" applyProtection="1">
      <alignment horizontal="left" vertical="center"/>
      <protection locked="0"/>
    </xf>
    <xf numFmtId="0" fontId="10" fillId="0" borderId="6" xfId="0" applyFont="1" applyBorder="1" applyAlignment="1" applyProtection="1">
      <alignment horizontal="center"/>
      <protection locked="0"/>
    </xf>
    <xf numFmtId="0" fontId="10" fillId="3" borderId="7" xfId="0" applyFont="1" applyFill="1" applyBorder="1" applyAlignment="1">
      <alignment horizontal="left" vertical="center" indent="1" shrinkToFit="1"/>
    </xf>
    <xf numFmtId="0" fontId="10" fillId="3" borderId="0" xfId="0" applyFont="1" applyFill="1" applyAlignment="1">
      <alignment horizontal="left" vertical="center" indent="1" shrinkToFit="1"/>
    </xf>
    <xf numFmtId="0" fontId="10" fillId="3" borderId="2" xfId="0" applyFont="1" applyFill="1" applyBorder="1" applyAlignment="1">
      <alignment horizontal="left" vertical="center" indent="1" shrinkToFit="1"/>
    </xf>
    <xf numFmtId="0" fontId="10" fillId="3" borderId="10" xfId="0" applyFont="1" applyFill="1" applyBorder="1" applyAlignment="1">
      <alignment horizontal="left" vertical="center" indent="1" shrinkToFit="1"/>
    </xf>
    <xf numFmtId="0" fontId="10" fillId="3" borderId="5" xfId="0" applyFont="1" applyFill="1" applyBorder="1" applyAlignment="1">
      <alignment horizontal="left" vertical="center" indent="1" shrinkToFit="1"/>
    </xf>
    <xf numFmtId="0" fontId="10" fillId="3" borderId="3" xfId="0" applyFont="1" applyFill="1" applyBorder="1" applyAlignment="1">
      <alignment horizontal="left" vertical="center" indent="1" shrinkToFit="1"/>
    </xf>
    <xf numFmtId="0" fontId="10" fillId="0" borderId="0" xfId="0" applyFont="1" applyAlignment="1">
      <alignment horizontal="center" vertical="center" shrinkToFit="1"/>
    </xf>
    <xf numFmtId="0" fontId="10" fillId="0" borderId="4" xfId="0" applyFont="1" applyBorder="1" applyAlignment="1">
      <alignment horizontal="right" vertical="center"/>
    </xf>
    <xf numFmtId="180" fontId="10" fillId="0" borderId="4" xfId="0" applyNumberFormat="1" applyFont="1" applyBorder="1" applyAlignment="1">
      <alignment horizontal="center" vertical="center"/>
    </xf>
    <xf numFmtId="0" fontId="10" fillId="0" borderId="49" xfId="0" applyFont="1" applyBorder="1" applyAlignment="1">
      <alignment horizontal="center" vertical="center" wrapText="1"/>
    </xf>
    <xf numFmtId="0" fontId="10" fillId="0" borderId="50" xfId="0" applyFont="1" applyBorder="1" applyAlignment="1">
      <alignment horizontal="center" vertical="center" wrapText="1"/>
    </xf>
    <xf numFmtId="0" fontId="10" fillId="0" borderId="31" xfId="0" applyFont="1" applyBorder="1" applyAlignment="1">
      <alignment horizontal="left" vertical="center"/>
    </xf>
    <xf numFmtId="0" fontId="10" fillId="0" borderId="52" xfId="0" applyFont="1" applyBorder="1" applyAlignment="1">
      <alignment horizontal="left" vertical="center"/>
    </xf>
    <xf numFmtId="0" fontId="18" fillId="3" borderId="24" xfId="0" applyFont="1" applyFill="1" applyBorder="1" applyAlignment="1">
      <alignment horizontal="left" vertical="center" indent="1"/>
    </xf>
    <xf numFmtId="0" fontId="18" fillId="3" borderId="4" xfId="0" applyFont="1" applyFill="1" applyBorder="1" applyAlignment="1">
      <alignment horizontal="left" vertical="center" indent="1"/>
    </xf>
    <xf numFmtId="0" fontId="18" fillId="3" borderId="1" xfId="0" applyFont="1" applyFill="1" applyBorder="1" applyAlignment="1">
      <alignment horizontal="left" vertical="center" indent="1"/>
    </xf>
    <xf numFmtId="0" fontId="10" fillId="3" borderId="14" xfId="0" applyFont="1" applyFill="1" applyBorder="1" applyAlignment="1">
      <alignment horizontal="center" vertical="center"/>
    </xf>
    <xf numFmtId="0" fontId="10" fillId="3" borderId="15" xfId="0" applyFont="1" applyFill="1" applyBorder="1" applyAlignment="1">
      <alignment horizontal="center" vertical="center"/>
    </xf>
    <xf numFmtId="0" fontId="10" fillId="3" borderId="16" xfId="0" applyFont="1" applyFill="1" applyBorder="1" applyAlignment="1">
      <alignment horizontal="center" vertical="center"/>
    </xf>
    <xf numFmtId="0" fontId="10" fillId="0" borderId="29"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30" xfId="0" applyFont="1" applyBorder="1" applyAlignment="1">
      <alignment horizontal="center" vertical="center" wrapText="1"/>
    </xf>
    <xf numFmtId="0" fontId="10" fillId="6" borderId="55" xfId="0" applyFont="1" applyFill="1" applyBorder="1" applyAlignment="1">
      <alignment horizontal="center" vertical="center" wrapText="1"/>
    </xf>
    <xf numFmtId="0" fontId="10" fillId="6" borderId="58" xfId="0" applyFont="1" applyFill="1" applyBorder="1" applyAlignment="1">
      <alignment horizontal="center" vertical="center" wrapText="1"/>
    </xf>
    <xf numFmtId="0" fontId="16" fillId="0" borderId="40" xfId="0" applyFont="1" applyBorder="1" applyAlignment="1">
      <alignment horizontal="center" vertical="center" textRotation="255"/>
    </xf>
    <xf numFmtId="0" fontId="16" fillId="0" borderId="39" xfId="0" applyFont="1" applyBorder="1" applyAlignment="1">
      <alignment horizontal="center" vertical="center" textRotation="255"/>
    </xf>
    <xf numFmtId="0" fontId="16" fillId="0" borderId="41" xfId="0" applyFont="1" applyBorder="1" applyAlignment="1">
      <alignment horizontal="center" vertical="center" textRotation="255"/>
    </xf>
    <xf numFmtId="0" fontId="16" fillId="0" borderId="4" xfId="0" applyFont="1" applyBorder="1" applyAlignment="1">
      <alignment horizontal="left" vertical="center"/>
    </xf>
    <xf numFmtId="0" fontId="16" fillId="0" borderId="1" xfId="0" applyFont="1" applyBorder="1" applyAlignment="1">
      <alignment horizontal="left" vertical="center"/>
    </xf>
    <xf numFmtId="189" fontId="10" fillId="0" borderId="43" xfId="0" applyNumberFormat="1" applyFont="1" applyBorder="1" applyAlignment="1">
      <alignment horizontal="center" vertical="center"/>
    </xf>
    <xf numFmtId="189" fontId="10" fillId="0" borderId="44" xfId="0" applyNumberFormat="1" applyFont="1" applyBorder="1" applyAlignment="1">
      <alignment horizontal="center" vertical="center"/>
    </xf>
    <xf numFmtId="189" fontId="10" fillId="0" borderId="45" xfId="0" applyNumberFormat="1" applyFont="1" applyBorder="1" applyAlignment="1">
      <alignment horizontal="center" vertical="center"/>
    </xf>
    <xf numFmtId="0" fontId="16" fillId="0" borderId="0" xfId="0" applyFont="1" applyAlignment="1">
      <alignment horizontal="left" vertical="center"/>
    </xf>
    <xf numFmtId="0" fontId="16" fillId="0" borderId="2" xfId="0" applyFont="1" applyBorder="1" applyAlignment="1">
      <alignment horizontal="left" vertical="center"/>
    </xf>
    <xf numFmtId="0" fontId="16" fillId="0" borderId="5" xfId="0" applyFont="1" applyBorder="1" applyAlignment="1">
      <alignment horizontal="left" vertical="center"/>
    </xf>
    <xf numFmtId="0" fontId="16" fillId="0" borderId="3" xfId="0" applyFont="1" applyBorder="1" applyAlignment="1">
      <alignment horizontal="left" vertical="center"/>
    </xf>
    <xf numFmtId="0" fontId="10" fillId="6" borderId="53" xfId="0" applyFont="1" applyFill="1" applyBorder="1" applyAlignment="1">
      <alignment horizontal="center" vertical="center" wrapText="1" shrinkToFit="1"/>
    </xf>
    <xf numFmtId="0" fontId="10" fillId="6" borderId="56" xfId="0" applyFont="1" applyFill="1" applyBorder="1" applyAlignment="1">
      <alignment horizontal="center" vertical="center" wrapText="1" shrinkToFit="1"/>
    </xf>
    <xf numFmtId="0" fontId="10" fillId="6" borderId="54" xfId="0" applyFont="1" applyFill="1" applyBorder="1" applyAlignment="1">
      <alignment horizontal="center" vertical="center" wrapText="1"/>
    </xf>
    <xf numFmtId="0" fontId="10" fillId="6" borderId="57" xfId="0" applyFont="1" applyFill="1" applyBorder="1" applyAlignment="1">
      <alignment horizontal="center" vertical="center" wrapText="1"/>
    </xf>
    <xf numFmtId="0" fontId="10" fillId="0" borderId="34" xfId="0" applyFont="1" applyBorder="1" applyAlignment="1">
      <alignment horizontal="center" vertical="center"/>
    </xf>
    <xf numFmtId="0" fontId="10" fillId="0" borderId="16" xfId="0" applyFont="1" applyBorder="1" applyAlignment="1">
      <alignment horizontal="center" vertical="center" wrapText="1"/>
    </xf>
  </cellXfs>
  <cellStyles count="1">
    <cellStyle name="標準" xfId="0" builtinId="0"/>
  </cellStyles>
  <dxfs count="115">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border>
        <bottom style="thin">
          <color auto="1"/>
        </bottom>
        <vertical/>
        <horizontal/>
      </border>
    </dxf>
    <dxf>
      <fill>
        <patternFill patternType="gray0625"/>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a-ki.jp/expenses-et/" TargetMode="External"/></Relationships>
</file>

<file path=xl/drawings/drawing1.xml><?xml version="1.0" encoding="utf-8"?>
<xdr:wsDr xmlns:xdr="http://schemas.openxmlformats.org/drawingml/2006/spreadsheetDrawing" xmlns:a="http://schemas.openxmlformats.org/drawingml/2006/main">
  <xdr:twoCellAnchor>
    <xdr:from>
      <xdr:col>3</xdr:col>
      <xdr:colOff>257175</xdr:colOff>
      <xdr:row>13</xdr:row>
      <xdr:rowOff>95250</xdr:rowOff>
    </xdr:from>
    <xdr:to>
      <xdr:col>5</xdr:col>
      <xdr:colOff>333375</xdr:colOff>
      <xdr:row>17</xdr:row>
      <xdr:rowOff>190500</xdr:rowOff>
    </xdr:to>
    <xdr:sp macro="[0]!copy_sheet.copy_sheet" textlink="">
      <xdr:nvSpPr>
        <xdr:cNvPr id="2" name="四角形: 角を丸くする 1">
          <a:extLst>
            <a:ext uri="{FF2B5EF4-FFF2-40B4-BE49-F238E27FC236}">
              <a16:creationId xmlns:a16="http://schemas.microsoft.com/office/drawing/2014/main" id="{55628EF1-08DB-76BF-77E7-5C0736AEB936}"/>
            </a:ext>
          </a:extLst>
        </xdr:cNvPr>
        <xdr:cNvSpPr/>
      </xdr:nvSpPr>
      <xdr:spPr>
        <a:xfrm>
          <a:off x="2476500" y="3067050"/>
          <a:ext cx="1447800" cy="1009650"/>
        </a:xfrm>
        <a:prstGeom prst="roundRect">
          <a:avLst/>
        </a:prstGeom>
        <a:ln>
          <a:noFill/>
        </a:ln>
        <a:effectLst>
          <a:outerShdw blurRad="50800" dist="38100" dir="2700000" algn="tl" rotWithShape="0">
            <a:prstClr val="black">
              <a:alpha val="40000"/>
            </a:prstClr>
          </a:outerShdw>
        </a:effectLst>
        <a:scene3d>
          <a:camera prst="orthographicFront"/>
          <a:lightRig rig="threePt" dir="t"/>
        </a:scene3d>
        <a:sp3d prstMaterial="dkEdge">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kern="1200">
              <a:latin typeface="メイリオ" panose="020B0604030504040204" pitchFamily="50" charset="-128"/>
              <a:ea typeface="メイリオ" panose="020B0604030504040204" pitchFamily="50" charset="-128"/>
            </a:rPr>
            <a:t>原本複製</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175176</xdr:colOff>
      <xdr:row>19</xdr:row>
      <xdr:rowOff>124239</xdr:rowOff>
    </xdr:from>
    <xdr:to>
      <xdr:col>7</xdr:col>
      <xdr:colOff>164822</xdr:colOff>
      <xdr:row>22</xdr:row>
      <xdr:rowOff>137076</xdr:rowOff>
    </xdr:to>
    <xdr:sp macro="" textlink="">
      <xdr:nvSpPr>
        <xdr:cNvPr id="2" name="円弧 1">
          <a:extLst>
            <a:ext uri="{FF2B5EF4-FFF2-40B4-BE49-F238E27FC236}">
              <a16:creationId xmlns:a16="http://schemas.microsoft.com/office/drawing/2014/main" id="{DC967FD5-1361-4DE5-B335-420A01002A24}"/>
            </a:ext>
          </a:extLst>
        </xdr:cNvPr>
        <xdr:cNvSpPr/>
      </xdr:nvSpPr>
      <xdr:spPr>
        <a:xfrm>
          <a:off x="4289976" y="3381789"/>
          <a:ext cx="675446" cy="527187"/>
        </a:xfrm>
        <a:prstGeom prst="arc">
          <a:avLst>
            <a:gd name="adj1" fmla="val 16301558"/>
            <a:gd name="adj2" fmla="val 5425790"/>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165651</xdr:colOff>
      <xdr:row>25</xdr:row>
      <xdr:rowOff>102290</xdr:rowOff>
    </xdr:from>
    <xdr:to>
      <xdr:col>7</xdr:col>
      <xdr:colOff>155297</xdr:colOff>
      <xdr:row>28</xdr:row>
      <xdr:rowOff>115127</xdr:rowOff>
    </xdr:to>
    <xdr:sp macro="" textlink="">
      <xdr:nvSpPr>
        <xdr:cNvPr id="3" name="円弧 2">
          <a:extLst>
            <a:ext uri="{FF2B5EF4-FFF2-40B4-BE49-F238E27FC236}">
              <a16:creationId xmlns:a16="http://schemas.microsoft.com/office/drawing/2014/main" id="{7E8137D9-F498-4D82-ADC0-BE82A7C1723E}"/>
            </a:ext>
          </a:extLst>
        </xdr:cNvPr>
        <xdr:cNvSpPr/>
      </xdr:nvSpPr>
      <xdr:spPr>
        <a:xfrm>
          <a:off x="4280451" y="4388540"/>
          <a:ext cx="675446" cy="527187"/>
        </a:xfrm>
        <a:prstGeom prst="arc">
          <a:avLst>
            <a:gd name="adj1" fmla="val 16301558"/>
            <a:gd name="adj2" fmla="val 5425790"/>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49696</xdr:colOff>
      <xdr:row>16</xdr:row>
      <xdr:rowOff>173521</xdr:rowOff>
    </xdr:from>
    <xdr:to>
      <xdr:col>14</xdr:col>
      <xdr:colOff>372718</xdr:colOff>
      <xdr:row>22</xdr:row>
      <xdr:rowOff>47625</xdr:rowOff>
    </xdr:to>
    <xdr:sp macro="" textlink="">
      <xdr:nvSpPr>
        <xdr:cNvPr id="4" name="AutoShape 15">
          <a:extLst>
            <a:ext uri="{FF2B5EF4-FFF2-40B4-BE49-F238E27FC236}">
              <a16:creationId xmlns:a16="http://schemas.microsoft.com/office/drawing/2014/main" id="{B5E8A804-1A29-454A-9772-484C8D097FB2}"/>
            </a:ext>
          </a:extLst>
        </xdr:cNvPr>
        <xdr:cNvSpPr>
          <a:spLocks noChangeArrowheads="1"/>
        </xdr:cNvSpPr>
      </xdr:nvSpPr>
      <xdr:spPr bwMode="auto">
        <a:xfrm>
          <a:off x="6221896" y="2916721"/>
          <a:ext cx="3752022" cy="902804"/>
        </a:xfrm>
        <a:prstGeom prst="wedgeRoundRectCallout">
          <a:avLst>
            <a:gd name="adj1" fmla="val -124479"/>
            <a:gd name="adj2" fmla="val -123379"/>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algn="l" rtl="0">
            <a:lnSpc>
              <a:spcPts val="1700"/>
            </a:lnSpc>
            <a:defRPr sz="1000"/>
          </a:pPr>
          <a:r>
            <a:rPr lang="ja-JP" altLang="en-US" sz="950" b="1" i="0" u="none" strike="noStrike">
              <a:solidFill>
                <a:srgbClr val="000000"/>
              </a:solidFill>
              <a:latin typeface="游ゴシック" panose="020B0400000000000000" pitchFamily="50" charset="-128"/>
              <a:ea typeface="游ゴシック" panose="020B0400000000000000" pitchFamily="50" charset="-128"/>
            </a:rPr>
            <a:t>入力箇所は</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開始時間</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休憩時間</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p>
        <a:p>
          <a:pPr algn="l" rtl="0">
            <a:lnSpc>
              <a:spcPts val="1700"/>
            </a:lnSpc>
            <a:defRPr sz="1000"/>
          </a:pP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終了時間</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勤怠・特記・備考欄</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p>
        <a:p>
          <a:pPr algn="l" rtl="0">
            <a:lnSpc>
              <a:spcPts val="1700"/>
            </a:lnSpc>
            <a:defRPr sz="1000"/>
          </a:pPr>
          <a:r>
            <a:rPr lang="ja-JP" altLang="en-US" sz="950" b="1" i="0" u="none" strike="noStrike">
              <a:solidFill>
                <a:srgbClr val="000000"/>
              </a:solidFill>
              <a:latin typeface="游ゴシック" panose="020B0400000000000000" pitchFamily="50" charset="-128"/>
              <a:ea typeface="游ゴシック" panose="020B0400000000000000" pitchFamily="50" charset="-128"/>
            </a:rPr>
            <a:t>のみです。時間は</a:t>
          </a:r>
          <a:r>
            <a:rPr lang="en-US" altLang="ja-JP" sz="950" b="1" i="0" u="none" strike="noStrike">
              <a:solidFill>
                <a:srgbClr val="000000"/>
              </a:solidFill>
              <a:latin typeface="游ゴシック" panose="020B0400000000000000" pitchFamily="50" charset="-128"/>
              <a:ea typeface="游ゴシック" panose="020B0400000000000000" pitchFamily="50" charset="-128"/>
            </a:rPr>
            <a:t>【15</a:t>
          </a:r>
          <a:r>
            <a:rPr lang="ja-JP" altLang="en-US" sz="950" b="1" i="0" u="none" strike="noStrike">
              <a:solidFill>
                <a:srgbClr val="000000"/>
              </a:solidFill>
              <a:latin typeface="游ゴシック" panose="020B0400000000000000" pitchFamily="50" charset="-128"/>
              <a:ea typeface="游ゴシック" panose="020B0400000000000000" pitchFamily="50" charset="-128"/>
            </a:rPr>
            <a:t>分単位</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で選択入力してください。</a:t>
          </a:r>
        </a:p>
      </xdr:txBody>
    </xdr:sp>
    <xdr:clientData/>
  </xdr:twoCellAnchor>
  <xdr:twoCellAnchor>
    <xdr:from>
      <xdr:col>9</xdr:col>
      <xdr:colOff>53009</xdr:colOff>
      <xdr:row>22</xdr:row>
      <xdr:rowOff>104775</xdr:rowOff>
    </xdr:from>
    <xdr:to>
      <xdr:col>14</xdr:col>
      <xdr:colOff>376031</xdr:colOff>
      <xdr:row>27</xdr:row>
      <xdr:rowOff>87447</xdr:rowOff>
    </xdr:to>
    <xdr:sp macro="" textlink="">
      <xdr:nvSpPr>
        <xdr:cNvPr id="5" name="AutoShape 15">
          <a:extLst>
            <a:ext uri="{FF2B5EF4-FFF2-40B4-BE49-F238E27FC236}">
              <a16:creationId xmlns:a16="http://schemas.microsoft.com/office/drawing/2014/main" id="{4E23019E-B560-49CC-B066-2B340E796010}"/>
            </a:ext>
          </a:extLst>
        </xdr:cNvPr>
        <xdr:cNvSpPr>
          <a:spLocks noChangeArrowheads="1"/>
        </xdr:cNvSpPr>
      </xdr:nvSpPr>
      <xdr:spPr bwMode="auto">
        <a:xfrm>
          <a:off x="6225209" y="3876675"/>
          <a:ext cx="3752022" cy="839922"/>
        </a:xfrm>
        <a:prstGeom prst="wedgeRoundRectCallout">
          <a:avLst>
            <a:gd name="adj1" fmla="val -77480"/>
            <a:gd name="adj2" fmla="val -48515"/>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rtl="0"/>
          <a:r>
            <a:rPr lang="ja-JP" altLang="ja-JP" sz="950" b="1" i="0" u="none">
              <a:effectLst/>
              <a:latin typeface="游ゴシック" panose="020B0400000000000000" pitchFamily="50" charset="-128"/>
              <a:ea typeface="游ゴシック" panose="020B0400000000000000" pitchFamily="50" charset="-128"/>
              <a:cs typeface="+mn-cs"/>
            </a:rPr>
            <a:t>休日出勤して、平日に振替休日を取った</a:t>
          </a:r>
          <a:r>
            <a:rPr lang="ja-JP" altLang="en-US" sz="950" b="1" i="0" u="none">
              <a:effectLst/>
              <a:latin typeface="游ゴシック" panose="020B0400000000000000" pitchFamily="50" charset="-128"/>
              <a:ea typeface="游ゴシック" panose="020B0400000000000000" pitchFamily="50" charset="-128"/>
              <a:cs typeface="+mn-cs"/>
            </a:rPr>
            <a:t>際</a:t>
          </a:r>
          <a:r>
            <a:rPr lang="ja-JP" altLang="ja-JP" sz="950" b="1" i="0" u="none">
              <a:effectLst/>
              <a:latin typeface="游ゴシック" panose="020B0400000000000000" pitchFamily="50" charset="-128"/>
              <a:ea typeface="游ゴシック" panose="020B0400000000000000" pitchFamily="50" charset="-128"/>
              <a:cs typeface="+mn-cs"/>
            </a:rPr>
            <a:t>は</a:t>
          </a:r>
          <a:r>
            <a:rPr lang="ja-JP" altLang="en-US" sz="950" b="1" i="0" u="none">
              <a:effectLst/>
              <a:latin typeface="游ゴシック" panose="020B0400000000000000" pitchFamily="50" charset="-128"/>
              <a:ea typeface="游ゴシック" panose="020B0400000000000000" pitchFamily="50" charset="-128"/>
              <a:cs typeface="+mn-cs"/>
            </a:rPr>
            <a:t>必ず</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ja-JP" sz="950" b="1" i="0" u="none">
              <a:effectLst/>
              <a:latin typeface="游ゴシック" panose="020B0400000000000000" pitchFamily="50" charset="-128"/>
              <a:ea typeface="游ゴシック" panose="020B0400000000000000" pitchFamily="50" charset="-128"/>
              <a:cs typeface="+mn-cs"/>
            </a:rPr>
            <a:t>振替休日</a:t>
          </a:r>
          <a:r>
            <a:rPr lang="ja-JP" altLang="en-US" sz="950" b="1" i="0" u="none">
              <a:effectLst/>
              <a:latin typeface="游ゴシック" panose="020B0400000000000000" pitchFamily="50" charset="-128"/>
              <a:ea typeface="游ゴシック" panose="020B0400000000000000" pitchFamily="50" charset="-128"/>
              <a:cs typeface="+mn-cs"/>
            </a:rPr>
            <a:t>○月○日分</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ja-JP" sz="950" b="1" i="0" u="none">
              <a:effectLst/>
              <a:latin typeface="游ゴシック" panose="020B0400000000000000" pitchFamily="50" charset="-128"/>
              <a:ea typeface="游ゴシック" panose="020B0400000000000000" pitchFamily="50" charset="-128"/>
              <a:cs typeface="+mn-cs"/>
            </a:rPr>
            <a:t>と</a:t>
          </a:r>
          <a:r>
            <a:rPr lang="ja-JP" altLang="en-US" sz="950" b="1" i="0" u="none">
              <a:effectLst/>
              <a:latin typeface="游ゴシック" panose="020B0400000000000000" pitchFamily="50" charset="-128"/>
              <a:ea typeface="游ゴシック" panose="020B0400000000000000" pitchFamily="50" charset="-128"/>
              <a:cs typeface="+mn-cs"/>
            </a:rPr>
            <a:t>入力</a:t>
          </a:r>
          <a:r>
            <a:rPr lang="ja-JP" altLang="ja-JP" sz="950" b="1" i="0" u="none">
              <a:effectLst/>
              <a:latin typeface="游ゴシック" panose="020B0400000000000000" pitchFamily="50" charset="-128"/>
              <a:ea typeface="游ゴシック" panose="020B0400000000000000" pitchFamily="50" charset="-128"/>
              <a:cs typeface="+mn-cs"/>
            </a:rPr>
            <a:t>してください</a:t>
          </a:r>
          <a:r>
            <a:rPr lang="ja-JP" altLang="en-US" sz="950" b="1" i="0" u="none">
              <a:effectLst/>
              <a:latin typeface="游ゴシック" panose="020B0400000000000000" pitchFamily="50" charset="-128"/>
              <a:ea typeface="游ゴシック" panose="020B0400000000000000" pitchFamily="50" charset="-128"/>
              <a:cs typeface="+mn-cs"/>
            </a:rPr>
            <a:t>。</a:t>
          </a:r>
          <a:r>
            <a:rPr lang="ja-JP" altLang="en-US" sz="950" b="1" i="0">
              <a:effectLst/>
              <a:latin typeface="游ゴシック" panose="020B0400000000000000" pitchFamily="50" charset="-128"/>
              <a:ea typeface="游ゴシック" panose="020B0400000000000000" pitchFamily="50" charset="-128"/>
              <a:cs typeface="+mn-cs"/>
            </a:rPr>
            <a:t>振替休日は</a:t>
          </a:r>
          <a:r>
            <a:rPr lang="en-US" altLang="ja-JP" sz="950" b="1" i="0">
              <a:effectLst/>
              <a:latin typeface="游ゴシック" panose="020B0400000000000000" pitchFamily="50" charset="-128"/>
              <a:ea typeface="游ゴシック" panose="020B0400000000000000" pitchFamily="50" charset="-128"/>
              <a:cs typeface="+mn-cs"/>
            </a:rPr>
            <a:t>【</a:t>
          </a:r>
          <a:r>
            <a:rPr lang="ja-JP" altLang="en-US" sz="950" b="1" i="0">
              <a:effectLst/>
              <a:latin typeface="游ゴシック" panose="020B0400000000000000" pitchFamily="50" charset="-128"/>
              <a:ea typeface="游ゴシック" panose="020B0400000000000000" pitchFamily="50" charset="-128"/>
              <a:cs typeface="+mn-cs"/>
            </a:rPr>
            <a:t>原則同月内</a:t>
          </a:r>
          <a:r>
            <a:rPr lang="en-US" altLang="ja-JP" sz="950" b="1" i="0">
              <a:effectLst/>
              <a:latin typeface="游ゴシック" panose="020B0400000000000000" pitchFamily="50" charset="-128"/>
              <a:ea typeface="游ゴシック" panose="020B0400000000000000" pitchFamily="50" charset="-128"/>
              <a:cs typeface="+mn-cs"/>
            </a:rPr>
            <a:t>】</a:t>
          </a:r>
          <a:r>
            <a:rPr lang="ja-JP" altLang="en-US" sz="950" b="1" i="0">
              <a:effectLst/>
              <a:latin typeface="游ゴシック" panose="020B0400000000000000" pitchFamily="50" charset="-128"/>
              <a:ea typeface="游ゴシック" panose="020B0400000000000000" pitchFamily="50" charset="-128"/>
              <a:cs typeface="+mn-cs"/>
            </a:rPr>
            <a:t>としてください。</a:t>
          </a:r>
          <a:endParaRPr lang="ja-JP" altLang="ja-JP" sz="950" b="1">
            <a:effectLst/>
            <a:latin typeface="游ゴシック" panose="020B0400000000000000" pitchFamily="50" charset="-128"/>
            <a:ea typeface="游ゴシック" panose="020B0400000000000000" pitchFamily="50" charset="-128"/>
          </a:endParaRPr>
        </a:p>
      </xdr:txBody>
    </xdr:sp>
    <xdr:clientData/>
  </xdr:twoCellAnchor>
  <xdr:twoCellAnchor>
    <xdr:from>
      <xdr:col>9</xdr:col>
      <xdr:colOff>53009</xdr:colOff>
      <xdr:row>27</xdr:row>
      <xdr:rowOff>143007</xdr:rowOff>
    </xdr:from>
    <xdr:to>
      <xdr:col>14</xdr:col>
      <xdr:colOff>376031</xdr:colOff>
      <xdr:row>31</xdr:row>
      <xdr:rowOff>129667</xdr:rowOff>
    </xdr:to>
    <xdr:sp macro="" textlink="">
      <xdr:nvSpPr>
        <xdr:cNvPr id="6" name="AutoShape 15">
          <a:extLst>
            <a:ext uri="{FF2B5EF4-FFF2-40B4-BE49-F238E27FC236}">
              <a16:creationId xmlns:a16="http://schemas.microsoft.com/office/drawing/2014/main" id="{1142B119-CF2F-41E3-85F9-F9B56A68F774}"/>
            </a:ext>
          </a:extLst>
        </xdr:cNvPr>
        <xdr:cNvSpPr>
          <a:spLocks noChangeArrowheads="1"/>
        </xdr:cNvSpPr>
      </xdr:nvSpPr>
      <xdr:spPr bwMode="auto">
        <a:xfrm>
          <a:off x="6225209" y="4772157"/>
          <a:ext cx="3752022" cy="672460"/>
        </a:xfrm>
        <a:prstGeom prst="wedgeRoundRectCallout">
          <a:avLst>
            <a:gd name="adj1" fmla="val -77481"/>
            <a:gd name="adj2" fmla="val 23645"/>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rtl="0"/>
          <a:r>
            <a:rPr lang="ja-JP" altLang="ja-JP" sz="950" b="1" i="0" u="none">
              <a:effectLst/>
              <a:latin typeface="游ゴシック" panose="020B0400000000000000" pitchFamily="50" charset="-128"/>
              <a:ea typeface="游ゴシック" panose="020B0400000000000000" pitchFamily="50" charset="-128"/>
              <a:cs typeface="+mn-cs"/>
            </a:rPr>
            <a:t>私用で休まれた場合は</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ja-JP" sz="950" b="1" i="0" u="none">
              <a:effectLst/>
              <a:latin typeface="游ゴシック" panose="020B0400000000000000" pitchFamily="50" charset="-128"/>
              <a:ea typeface="游ゴシック" panose="020B0400000000000000" pitchFamily="50" charset="-128"/>
              <a:cs typeface="+mn-cs"/>
            </a:rPr>
            <a:t>欠勤</a:t>
          </a:r>
          <a:r>
            <a:rPr lang="en-US" altLang="ja-JP" sz="950" b="1" i="0" u="none">
              <a:effectLst/>
              <a:latin typeface="游ゴシック" panose="020B0400000000000000" pitchFamily="50" charset="-128"/>
              <a:ea typeface="游ゴシック" panose="020B0400000000000000" pitchFamily="50" charset="-128"/>
              <a:cs typeface="+mn-cs"/>
            </a:rPr>
            <a:t>】</a:t>
          </a:r>
        </a:p>
        <a:p>
          <a:pPr rtl="0"/>
          <a:r>
            <a:rPr lang="ja-JP" altLang="en-US" sz="950" b="1" i="0" u="none" strike="noStrike">
              <a:solidFill>
                <a:srgbClr val="000000"/>
              </a:solidFill>
              <a:effectLst/>
              <a:latin typeface="游ゴシック" panose="020B0400000000000000" pitchFamily="50" charset="-128"/>
              <a:ea typeface="游ゴシック" panose="020B0400000000000000" pitchFamily="50" charset="-128"/>
              <a:cs typeface="+mn-cs"/>
            </a:rPr>
            <a:t>遅刻の場合は</a:t>
          </a:r>
          <a:r>
            <a:rPr lang="en-US" altLang="ja-JP" sz="950" b="1" i="0" u="none" strike="noStrike">
              <a:solidFill>
                <a:srgbClr val="000000"/>
              </a:solidFill>
              <a:effectLst/>
              <a:latin typeface="游ゴシック" panose="020B0400000000000000" pitchFamily="50" charset="-128"/>
              <a:ea typeface="游ゴシック" panose="020B0400000000000000" pitchFamily="50" charset="-128"/>
              <a:cs typeface="+mn-cs"/>
            </a:rPr>
            <a:t>【</a:t>
          </a:r>
          <a:r>
            <a:rPr lang="ja-JP" altLang="en-US" sz="950" b="1" i="0" u="none" strike="noStrike">
              <a:solidFill>
                <a:srgbClr val="000000"/>
              </a:solidFill>
              <a:effectLst/>
              <a:latin typeface="游ゴシック" panose="020B0400000000000000" pitchFamily="50" charset="-128"/>
              <a:ea typeface="游ゴシック" panose="020B0400000000000000" pitchFamily="50" charset="-128"/>
              <a:cs typeface="+mn-cs"/>
            </a:rPr>
            <a:t>遅刻</a:t>
          </a:r>
          <a:r>
            <a:rPr lang="en-US" altLang="ja-JP" sz="950" b="1" i="0" u="none" strike="noStrike">
              <a:solidFill>
                <a:srgbClr val="000000"/>
              </a:solidFill>
              <a:effectLst/>
              <a:latin typeface="游ゴシック" panose="020B0400000000000000" pitchFamily="50" charset="-128"/>
              <a:ea typeface="游ゴシック" panose="020B0400000000000000" pitchFamily="50" charset="-128"/>
              <a:cs typeface="+mn-cs"/>
            </a:rPr>
            <a:t>】</a:t>
          </a:r>
        </a:p>
        <a:p>
          <a:pPr rtl="0"/>
          <a:r>
            <a:rPr lang="ja-JP" altLang="en-US" sz="950" b="1" i="0" u="none" strike="noStrike">
              <a:solidFill>
                <a:srgbClr val="000000"/>
              </a:solidFill>
              <a:effectLst/>
              <a:latin typeface="游ゴシック" panose="020B0400000000000000" pitchFamily="50" charset="-128"/>
              <a:ea typeface="游ゴシック" panose="020B0400000000000000" pitchFamily="50" charset="-128"/>
              <a:cs typeface="+mn-cs"/>
            </a:rPr>
            <a:t>早退の場合は</a:t>
          </a:r>
          <a:r>
            <a:rPr lang="en-US" altLang="ja-JP" sz="950" b="1" i="0" u="none" strike="noStrike">
              <a:solidFill>
                <a:srgbClr val="000000"/>
              </a:solidFill>
              <a:effectLst/>
              <a:latin typeface="游ゴシック" panose="020B0400000000000000" pitchFamily="50" charset="-128"/>
              <a:ea typeface="游ゴシック" panose="020B0400000000000000" pitchFamily="50" charset="-128"/>
              <a:cs typeface="+mn-cs"/>
            </a:rPr>
            <a:t>【</a:t>
          </a:r>
          <a:r>
            <a:rPr lang="ja-JP" altLang="en-US" sz="950" b="1" i="0" u="none" strike="noStrike">
              <a:solidFill>
                <a:srgbClr val="000000"/>
              </a:solidFill>
              <a:effectLst/>
              <a:latin typeface="游ゴシック" panose="020B0400000000000000" pitchFamily="50" charset="-128"/>
              <a:ea typeface="游ゴシック" panose="020B0400000000000000" pitchFamily="50" charset="-128"/>
              <a:cs typeface="+mn-cs"/>
            </a:rPr>
            <a:t>早退</a:t>
          </a:r>
          <a:r>
            <a:rPr lang="en-US" altLang="ja-JP" sz="950" b="1" i="0" u="none" strike="noStrike">
              <a:solidFill>
                <a:srgbClr val="000000"/>
              </a:solidFill>
              <a:effectLst/>
              <a:latin typeface="游ゴシック" panose="020B0400000000000000" pitchFamily="50" charset="-128"/>
              <a:ea typeface="游ゴシック" panose="020B0400000000000000" pitchFamily="50" charset="-128"/>
              <a:cs typeface="+mn-cs"/>
            </a:rPr>
            <a:t>】</a:t>
          </a:r>
          <a:endParaRPr lang="en-US" altLang="ja-JP" sz="950" b="1" i="0" u="none" strike="noStrike">
            <a:solidFill>
              <a:srgbClr val="000000"/>
            </a:solidFill>
            <a:latin typeface="游ゴシック" panose="020B0400000000000000" pitchFamily="50" charset="-128"/>
            <a:ea typeface="游ゴシック" panose="020B0400000000000000" pitchFamily="50" charset="-128"/>
          </a:endParaRPr>
        </a:p>
      </xdr:txBody>
    </xdr:sp>
    <xdr:clientData/>
  </xdr:twoCellAnchor>
  <xdr:twoCellAnchor>
    <xdr:from>
      <xdr:col>9</xdr:col>
      <xdr:colOff>48039</xdr:colOff>
      <xdr:row>31</xdr:row>
      <xdr:rowOff>178209</xdr:rowOff>
    </xdr:from>
    <xdr:to>
      <xdr:col>14</xdr:col>
      <xdr:colOff>371061</xdr:colOff>
      <xdr:row>35</xdr:row>
      <xdr:rowOff>1657</xdr:rowOff>
    </xdr:to>
    <xdr:sp macro="" textlink="">
      <xdr:nvSpPr>
        <xdr:cNvPr id="7" name="AutoShape 15">
          <a:extLst>
            <a:ext uri="{FF2B5EF4-FFF2-40B4-BE49-F238E27FC236}">
              <a16:creationId xmlns:a16="http://schemas.microsoft.com/office/drawing/2014/main" id="{AF6D496C-95DE-4BE0-86F5-F8221A5E0871}"/>
            </a:ext>
          </a:extLst>
        </xdr:cNvPr>
        <xdr:cNvSpPr>
          <a:spLocks noChangeArrowheads="1"/>
        </xdr:cNvSpPr>
      </xdr:nvSpPr>
      <xdr:spPr bwMode="auto">
        <a:xfrm>
          <a:off x="6220239" y="5483634"/>
          <a:ext cx="3752022" cy="518773"/>
        </a:xfrm>
        <a:prstGeom prst="wedgeRoundRectCallout">
          <a:avLst>
            <a:gd name="adj1" fmla="val -76144"/>
            <a:gd name="adj2" fmla="val 49026"/>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algn="l" rtl="0">
            <a:lnSpc>
              <a:spcPts val="1700"/>
            </a:lnSpc>
            <a:defRPr sz="1000"/>
          </a:pPr>
          <a:r>
            <a:rPr lang="ja-JP" altLang="en-US" sz="950" b="1" i="0" u="none" strike="noStrike">
              <a:solidFill>
                <a:srgbClr val="000000"/>
              </a:solidFill>
              <a:latin typeface="游ゴシック" panose="020B0400000000000000" pitchFamily="50" charset="-128"/>
              <a:ea typeface="游ゴシック" panose="020B0400000000000000" pitchFamily="50" charset="-128"/>
            </a:rPr>
            <a:t>現場指示による休み、遅出、早上がりの場合は</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現場都合</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と入力ください。</a:t>
          </a:r>
          <a:endParaRPr lang="en-US" altLang="ja-JP" sz="950" b="1" i="0" u="none" strike="noStrike">
            <a:solidFill>
              <a:srgbClr val="000000"/>
            </a:solidFill>
            <a:latin typeface="游ゴシック" panose="020B0400000000000000" pitchFamily="50" charset="-128"/>
            <a:ea typeface="游ゴシック" panose="020B0400000000000000" pitchFamily="50" charset="-128"/>
          </a:endParaRPr>
        </a:p>
      </xdr:txBody>
    </xdr:sp>
    <xdr:clientData/>
  </xdr:twoCellAnchor>
  <xdr:twoCellAnchor>
    <xdr:from>
      <xdr:col>9</xdr:col>
      <xdr:colOff>51353</xdr:colOff>
      <xdr:row>35</xdr:row>
      <xdr:rowOff>39062</xdr:rowOff>
    </xdr:from>
    <xdr:to>
      <xdr:col>14</xdr:col>
      <xdr:colOff>374375</xdr:colOff>
      <xdr:row>38</xdr:row>
      <xdr:rowOff>64191</xdr:rowOff>
    </xdr:to>
    <xdr:sp macro="" textlink="">
      <xdr:nvSpPr>
        <xdr:cNvPr id="8" name="AutoShape 15">
          <a:extLst>
            <a:ext uri="{FF2B5EF4-FFF2-40B4-BE49-F238E27FC236}">
              <a16:creationId xmlns:a16="http://schemas.microsoft.com/office/drawing/2014/main" id="{44779449-DC31-4127-B987-24E17371A19B}"/>
            </a:ext>
          </a:extLst>
        </xdr:cNvPr>
        <xdr:cNvSpPr>
          <a:spLocks noChangeArrowheads="1"/>
        </xdr:cNvSpPr>
      </xdr:nvSpPr>
      <xdr:spPr bwMode="auto">
        <a:xfrm>
          <a:off x="6223553" y="6039812"/>
          <a:ext cx="3752022" cy="539479"/>
        </a:xfrm>
        <a:prstGeom prst="wedgeRoundRectCallout">
          <a:avLst>
            <a:gd name="adj1" fmla="val -59369"/>
            <a:gd name="adj2" fmla="val -38335"/>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rtl="0"/>
          <a:r>
            <a:rPr lang="en-US" altLang="ja-JP" sz="950" b="1" i="0" u="none">
              <a:effectLst/>
              <a:latin typeface="游ゴシック" panose="020B0400000000000000" pitchFamily="50" charset="-128"/>
              <a:ea typeface="游ゴシック" panose="020B0400000000000000" pitchFamily="50" charset="-128"/>
              <a:cs typeface="+mn-cs"/>
            </a:rPr>
            <a:t>【</a:t>
          </a:r>
          <a:r>
            <a:rPr lang="ja-JP" altLang="en-US" sz="950" b="1" i="0" u="none">
              <a:effectLst/>
              <a:latin typeface="游ゴシック" panose="020B0400000000000000" pitchFamily="50" charset="-128"/>
              <a:ea typeface="游ゴシック" panose="020B0400000000000000" pitchFamily="50" charset="-128"/>
              <a:cs typeface="+mn-cs"/>
            </a:rPr>
            <a:t>現場</a:t>
          </a:r>
          <a:r>
            <a:rPr lang="ja-JP" altLang="ja-JP" sz="950" b="1" i="0" u="none">
              <a:effectLst/>
              <a:latin typeface="游ゴシック" panose="020B0400000000000000" pitchFamily="50" charset="-128"/>
              <a:ea typeface="游ゴシック" panose="020B0400000000000000" pitchFamily="50" charset="-128"/>
              <a:cs typeface="+mn-cs"/>
            </a:rPr>
            <a:t>責任者の</a:t>
          </a:r>
          <a:r>
            <a:rPr lang="ja-JP" altLang="en-US" sz="950" b="1" i="0" u="none">
              <a:effectLst/>
              <a:latin typeface="游ゴシック" panose="020B0400000000000000" pitchFamily="50" charset="-128"/>
              <a:ea typeface="游ゴシック" panose="020B0400000000000000" pitchFamily="50" charset="-128"/>
              <a:cs typeface="+mn-cs"/>
            </a:rPr>
            <a:t>承認</a:t>
          </a:r>
          <a:r>
            <a:rPr lang="ja-JP" altLang="ja-JP" sz="950" b="1" i="0" u="none">
              <a:effectLst/>
              <a:latin typeface="游ゴシック" panose="020B0400000000000000" pitchFamily="50" charset="-128"/>
              <a:ea typeface="游ゴシック" panose="020B0400000000000000" pitchFamily="50" charset="-128"/>
              <a:cs typeface="+mn-cs"/>
            </a:rPr>
            <a:t>印</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ja-JP" sz="950" b="1" i="0" u="none">
              <a:effectLst/>
              <a:latin typeface="游ゴシック" panose="020B0400000000000000" pitchFamily="50" charset="-128"/>
              <a:ea typeface="游ゴシック" panose="020B0400000000000000" pitchFamily="50" charset="-128"/>
              <a:cs typeface="+mn-cs"/>
            </a:rPr>
            <a:t>を貰ってください</a:t>
          </a:r>
          <a:r>
            <a:rPr lang="ja-JP" altLang="en-US" sz="950" b="1" i="0" u="none">
              <a:effectLst/>
              <a:latin typeface="游ゴシック" panose="020B0400000000000000" pitchFamily="50" charset="-128"/>
              <a:ea typeface="游ゴシック" panose="020B0400000000000000" pitchFamily="50" charset="-128"/>
              <a:cs typeface="+mn-cs"/>
            </a:rPr>
            <a:t>。本人押印欄ではありません。</a:t>
          </a:r>
          <a:endParaRPr lang="ja-JP" altLang="ja-JP" sz="950" u="none">
            <a:effectLst/>
            <a:latin typeface="游ゴシック" panose="020B0400000000000000" pitchFamily="50" charset="-128"/>
            <a:ea typeface="游ゴシック" panose="020B0400000000000000" pitchFamily="50" charset="-128"/>
          </a:endParaRPr>
        </a:p>
      </xdr:txBody>
    </xdr:sp>
    <xdr:clientData/>
  </xdr:twoCellAnchor>
  <xdr:twoCellAnchor>
    <xdr:from>
      <xdr:col>9</xdr:col>
      <xdr:colOff>53008</xdr:colOff>
      <xdr:row>13</xdr:row>
      <xdr:rowOff>4722</xdr:rowOff>
    </xdr:from>
    <xdr:to>
      <xdr:col>14</xdr:col>
      <xdr:colOff>376030</xdr:colOff>
      <xdr:row>16</xdr:row>
      <xdr:rowOff>120098</xdr:rowOff>
    </xdr:to>
    <xdr:sp macro="" textlink="">
      <xdr:nvSpPr>
        <xdr:cNvPr id="9" name="AutoShape 15">
          <a:extLst>
            <a:ext uri="{FF2B5EF4-FFF2-40B4-BE49-F238E27FC236}">
              <a16:creationId xmlns:a16="http://schemas.microsoft.com/office/drawing/2014/main" id="{2908E6B0-33C6-420C-BFDE-B08ADD381566}"/>
            </a:ext>
          </a:extLst>
        </xdr:cNvPr>
        <xdr:cNvSpPr>
          <a:spLocks noChangeArrowheads="1"/>
        </xdr:cNvSpPr>
      </xdr:nvSpPr>
      <xdr:spPr bwMode="auto">
        <a:xfrm>
          <a:off x="6225208" y="2233572"/>
          <a:ext cx="3752022" cy="629726"/>
        </a:xfrm>
        <a:prstGeom prst="wedgeRoundRectCallout">
          <a:avLst>
            <a:gd name="adj1" fmla="val -74866"/>
            <a:gd name="adj2" fmla="val -188789"/>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algn="l" rtl="0">
            <a:lnSpc>
              <a:spcPts val="1700"/>
            </a:lnSpc>
            <a:defRPr sz="1000"/>
          </a:pP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勤務先</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現場名</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現場住所</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p>
        <a:p>
          <a:pPr algn="l" rtl="0">
            <a:lnSpc>
              <a:spcPts val="1700"/>
            </a:lnSpc>
            <a:defRPr sz="1000"/>
          </a:pP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業務内</a:t>
          </a:r>
          <a:r>
            <a:rPr lang="ja-JP" altLang="ja-JP" sz="950" b="1" i="0" u="none">
              <a:effectLst/>
              <a:latin typeface="游ゴシック" panose="020B0400000000000000" pitchFamily="50" charset="-128"/>
              <a:ea typeface="游ゴシック" panose="020B0400000000000000" pitchFamily="50" charset="-128"/>
              <a:cs typeface="+mn-cs"/>
            </a:rPr>
            <a:t>容</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氏名</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を入力、選択してください。</a:t>
          </a:r>
          <a:endParaRPr lang="en-US" altLang="ja-JP" sz="950" b="1" i="0" strike="noStrike">
            <a:solidFill>
              <a:srgbClr val="000000"/>
            </a:solidFill>
            <a:latin typeface="游ゴシック" panose="020B0400000000000000" pitchFamily="50" charset="-128"/>
            <a:ea typeface="游ゴシック" panose="020B0400000000000000" pitchFamily="50" charset="-128"/>
          </a:endParaRPr>
        </a:p>
      </xdr:txBody>
    </xdr:sp>
    <xdr:clientData/>
  </xdr:twoCellAnchor>
  <xdr:twoCellAnchor>
    <xdr:from>
      <xdr:col>5</xdr:col>
      <xdr:colOff>49696</xdr:colOff>
      <xdr:row>38</xdr:row>
      <xdr:rowOff>124240</xdr:rowOff>
    </xdr:from>
    <xdr:to>
      <xdr:col>15</xdr:col>
      <xdr:colOff>331304</xdr:colOff>
      <xdr:row>50</xdr:row>
      <xdr:rowOff>273327</xdr:rowOff>
    </xdr:to>
    <xdr:sp macro="" textlink="">
      <xdr:nvSpPr>
        <xdr:cNvPr id="10" name="フローチャート: 処理 9">
          <a:extLst>
            <a:ext uri="{FF2B5EF4-FFF2-40B4-BE49-F238E27FC236}">
              <a16:creationId xmlns:a16="http://schemas.microsoft.com/office/drawing/2014/main" id="{41FFB379-73AE-40F5-9904-D61AE025F2BC}"/>
            </a:ext>
          </a:extLst>
        </xdr:cNvPr>
        <xdr:cNvSpPr/>
      </xdr:nvSpPr>
      <xdr:spPr>
        <a:xfrm>
          <a:off x="3478696" y="6639340"/>
          <a:ext cx="7139608" cy="2101712"/>
        </a:xfrm>
        <a:prstGeom prst="flowChartProcess">
          <a:avLst/>
        </a:prstGeom>
        <a:solidFill>
          <a:schemeClr val="bg1">
            <a:lumMod val="95000"/>
          </a:schemeClr>
        </a:solidFill>
        <a:ln w="31750" cmpd="sng">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u="none">
              <a:solidFill>
                <a:sysClr val="windowText" lastClr="000000"/>
              </a:solidFill>
              <a:effectLst/>
              <a:latin typeface="游ゴシック" panose="020B0400000000000000" pitchFamily="50" charset="-128"/>
              <a:ea typeface="游ゴシック" panose="020B0400000000000000" pitchFamily="50" charset="-128"/>
              <a:cs typeface="+mn-cs"/>
            </a:rPr>
            <a:t>　</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毎月、</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就業先締切日</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と</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月末最終出勤日</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の</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月</a:t>
          </a:r>
          <a:r>
            <a:rPr kumimoji="1" lang="en-US" altLang="ja-JP" sz="1100" b="1" u="sng">
              <a:solidFill>
                <a:sysClr val="windowText" lastClr="000000"/>
              </a:solidFill>
              <a:effectLst/>
              <a:latin typeface="游ゴシック" panose="020B0400000000000000" pitchFamily="50" charset="-128"/>
              <a:ea typeface="游ゴシック" panose="020B0400000000000000" pitchFamily="50" charset="-128"/>
              <a:cs typeface="+mn-cs"/>
            </a:rPr>
            <a:t>2</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回</a:t>
          </a:r>
          <a:endParaRPr kumimoji="1" lang="en-US" altLang="ja-JP" sz="1100" b="1" u="sng">
            <a:solidFill>
              <a:sysClr val="windowText" lastClr="000000"/>
            </a:solidFill>
            <a:effectLst/>
            <a:latin typeface="游ゴシック" panose="020B0400000000000000" pitchFamily="50" charset="-128"/>
            <a:ea typeface="游ゴシック" panose="020B0400000000000000" pitchFamily="50" charset="-128"/>
            <a:cs typeface="+mn-cs"/>
          </a:endParaRPr>
        </a:p>
        <a:p>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　下記データを申請</a:t>
          </a:r>
          <a:r>
            <a:rPr kumimoji="1" lang="ja-JP" altLang="ja-JP" sz="1100" b="1" u="none">
              <a:solidFill>
                <a:sysClr val="windowText" lastClr="000000"/>
              </a:solidFill>
              <a:effectLst/>
              <a:latin typeface="游ゴシック" panose="020B0400000000000000" pitchFamily="50" charset="-128"/>
              <a:ea typeface="游ゴシック" panose="020B0400000000000000" pitchFamily="50" charset="-128"/>
              <a:cs typeface="+mn-cs"/>
            </a:rPr>
            <a:t>フォーム</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よりお送りください</a:t>
          </a:r>
          <a:r>
            <a:rPr kumimoji="1" lang="ja-JP" altLang="ja-JP" sz="1100" b="1" u="none">
              <a:solidFill>
                <a:sysClr val="windowText" lastClr="000000"/>
              </a:solidFill>
              <a:effectLst/>
              <a:latin typeface="游ゴシック" panose="020B0400000000000000" pitchFamily="50" charset="-128"/>
              <a:ea typeface="游ゴシック" panose="020B0400000000000000" pitchFamily="50" charset="-128"/>
              <a:cs typeface="+mn-cs"/>
            </a:rPr>
            <a:t>。</a:t>
          </a:r>
          <a:endParaRPr kumimoji="1" lang="en-US" altLang="ja-JP" sz="1100" b="1" u="none">
            <a:solidFill>
              <a:sysClr val="windowText" lastClr="000000"/>
            </a:solidFill>
            <a:effectLst/>
            <a:latin typeface="游ゴシック" panose="020B0400000000000000" pitchFamily="50" charset="-128"/>
            <a:ea typeface="游ゴシック" panose="020B0400000000000000" pitchFamily="50" charset="-128"/>
            <a:cs typeface="+mn-cs"/>
          </a:endParaRPr>
        </a:p>
        <a:p>
          <a:pPr eaLnBrk="1" fontAlgn="auto" latinLnBrk="0" hangingPunct="1"/>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　</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就業先締切日が月末の場合は月末のみ</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お送り下さい。</a:t>
          </a:r>
          <a:endParaRPr kumimoji="1" lang="en-US" altLang="ja-JP" sz="1100" b="1" u="none">
            <a:solidFill>
              <a:sysClr val="windowText" lastClr="000000"/>
            </a:solidFill>
            <a:effectLst/>
            <a:latin typeface="游ゴシック" panose="020B0400000000000000" pitchFamily="50" charset="-128"/>
            <a:ea typeface="游ゴシック" panose="020B0400000000000000" pitchFamily="50" charset="-128"/>
            <a:cs typeface="+mn-cs"/>
          </a:endParaRPr>
        </a:p>
        <a:p>
          <a:pPr eaLnBrk="1" fontAlgn="auto" latinLnBrk="0" hangingPunct="1"/>
          <a:endParaRPr kumimoji="1" lang="en-US" altLang="ja-JP" sz="400" b="1" u="none">
            <a:solidFill>
              <a:sysClr val="windowText" lastClr="000000"/>
            </a:solidFill>
            <a:effectLst/>
            <a:latin typeface="游ゴシック" panose="020B0400000000000000" pitchFamily="50" charset="-128"/>
            <a:ea typeface="游ゴシック" panose="020B0400000000000000" pitchFamily="50" charset="-128"/>
            <a:cs typeface="+mn-cs"/>
          </a:endParaRPr>
        </a:p>
        <a:p>
          <a:r>
            <a:rPr kumimoji="1" lang="ja-JP" altLang="en-US" sz="1000" b="1">
              <a:solidFill>
                <a:sysClr val="windowText" lastClr="000000"/>
              </a:solidFill>
              <a:effectLst/>
              <a:latin typeface="游ゴシック" panose="020B0400000000000000" pitchFamily="50" charset="-128"/>
              <a:ea typeface="游ゴシック" panose="020B0400000000000000" pitchFamily="50" charset="-128"/>
              <a:cs typeface="+mn-cs"/>
            </a:rPr>
            <a:t>　必須　勤務報告書</a:t>
          </a:r>
          <a:r>
            <a:rPr kumimoji="1" lang="en-US" altLang="ja-JP" sz="1000" b="1">
              <a:solidFill>
                <a:sysClr val="windowText" lastClr="000000"/>
              </a:solidFill>
              <a:effectLst/>
              <a:latin typeface="游ゴシック" panose="020B0400000000000000" pitchFamily="50" charset="-128"/>
              <a:ea typeface="游ゴシック" panose="020B0400000000000000" pitchFamily="50" charset="-128"/>
              <a:cs typeface="+mn-cs"/>
            </a:rPr>
            <a:t>【Excel】</a:t>
          </a:r>
        </a:p>
        <a:p>
          <a:r>
            <a:rPr kumimoji="1" lang="ja-JP" altLang="en-US" sz="1000" b="1">
              <a:solidFill>
                <a:sysClr val="windowText" lastClr="000000"/>
              </a:solidFill>
              <a:effectLst/>
              <a:latin typeface="游ゴシック" panose="020B0400000000000000" pitchFamily="50" charset="-128"/>
              <a:ea typeface="游ゴシック" panose="020B0400000000000000" pitchFamily="50" charset="-128"/>
              <a:cs typeface="+mn-cs"/>
            </a:rPr>
            <a:t>　必須　勤務報告書（押印有）</a:t>
          </a:r>
          <a:r>
            <a:rPr kumimoji="1" lang="en-US" altLang="ja-JP" sz="1000" b="1">
              <a:solidFill>
                <a:sysClr val="windowText" lastClr="000000"/>
              </a:solidFill>
              <a:effectLst/>
              <a:latin typeface="游ゴシック" panose="020B0400000000000000" pitchFamily="50" charset="-128"/>
              <a:ea typeface="游ゴシック" panose="020B0400000000000000" pitchFamily="50" charset="-128"/>
              <a:cs typeface="+mn-cs"/>
            </a:rPr>
            <a:t>【PDF</a:t>
          </a:r>
          <a:r>
            <a:rPr kumimoji="1" lang="ja-JP" altLang="en-US" sz="1000" b="1">
              <a:solidFill>
                <a:sysClr val="windowText" lastClr="000000"/>
              </a:solidFill>
              <a:effectLst/>
              <a:latin typeface="游ゴシック" panose="020B0400000000000000" pitchFamily="50" charset="-128"/>
              <a:ea typeface="游ゴシック" panose="020B0400000000000000" pitchFamily="50" charset="-128"/>
              <a:cs typeface="+mn-cs"/>
            </a:rPr>
            <a:t>推奨</a:t>
          </a:r>
          <a:r>
            <a:rPr kumimoji="1" lang="en-US" altLang="ja-JP" sz="1000" b="1">
              <a:solidFill>
                <a:sysClr val="windowText" lastClr="000000"/>
              </a:solidFill>
              <a:effectLst/>
              <a:latin typeface="游ゴシック" panose="020B0400000000000000" pitchFamily="50" charset="-128"/>
              <a:ea typeface="游ゴシック" panose="020B0400000000000000" pitchFamily="50" charset="-128"/>
              <a:cs typeface="+mn-cs"/>
            </a:rPr>
            <a:t>】</a:t>
          </a:r>
          <a:endParaRPr lang="ja-JP" altLang="ja-JP" sz="1000">
            <a:effectLst/>
            <a:latin typeface="游ゴシック" panose="020B0400000000000000" pitchFamily="50" charset="-128"/>
            <a:ea typeface="游ゴシック" panose="020B0400000000000000" pitchFamily="50" charset="-128"/>
          </a:endParaRPr>
        </a:p>
        <a:p>
          <a:r>
            <a:rPr lang="ja-JP" altLang="en-US" sz="1000" b="1">
              <a:solidFill>
                <a:sysClr val="windowText" lastClr="000000"/>
              </a:solidFill>
              <a:effectLst/>
              <a:latin typeface="游ゴシック" panose="020B0400000000000000" pitchFamily="50" charset="-128"/>
              <a:ea typeface="游ゴシック" panose="020B0400000000000000" pitchFamily="50" charset="-128"/>
              <a:cs typeface="+mn-cs"/>
            </a:rPr>
            <a:t>　必要な方　旅費立替費申請書</a:t>
          </a:r>
          <a:r>
            <a:rPr lang="en-US" altLang="ja-JP" sz="1000" b="1">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en-US" altLang="ja-JP" sz="1100" b="1">
              <a:solidFill>
                <a:schemeClr val="tx1"/>
              </a:solidFill>
              <a:effectLst/>
              <a:latin typeface="+mn-lt"/>
              <a:ea typeface="+mn-ea"/>
              <a:cs typeface="+mn-cs"/>
            </a:rPr>
            <a:t>PDF</a:t>
          </a:r>
          <a:r>
            <a:rPr kumimoji="1" lang="ja-JP" altLang="ja-JP" sz="1100" b="1">
              <a:solidFill>
                <a:schemeClr val="tx1"/>
              </a:solidFill>
              <a:effectLst/>
              <a:latin typeface="+mn-lt"/>
              <a:ea typeface="+mn-ea"/>
              <a:cs typeface="+mn-cs"/>
            </a:rPr>
            <a:t>推奨</a:t>
          </a:r>
          <a:r>
            <a:rPr kumimoji="1" lang="en-US" altLang="ja-JP" sz="1100" b="1">
              <a:solidFill>
                <a:schemeClr val="tx1"/>
              </a:solidFill>
              <a:effectLst/>
              <a:latin typeface="+mn-lt"/>
              <a:ea typeface="+mn-ea"/>
              <a:cs typeface="+mn-cs"/>
            </a:rPr>
            <a:t>】</a:t>
          </a:r>
          <a:endParaRPr lang="ja-JP" altLang="ja-JP" sz="1000">
            <a:solidFill>
              <a:schemeClr val="tx1"/>
            </a:solidFill>
            <a:effectLst/>
          </a:endParaRPr>
        </a:p>
        <a:p>
          <a:r>
            <a:rPr lang="ja-JP" altLang="en-US" sz="1000" b="1">
              <a:solidFill>
                <a:sysClr val="windowText" lastClr="000000"/>
              </a:solidFill>
              <a:effectLst/>
              <a:latin typeface="游ゴシック" panose="020B0400000000000000" pitchFamily="50" charset="-128"/>
              <a:ea typeface="游ゴシック" panose="020B0400000000000000" pitchFamily="50" charset="-128"/>
            </a:rPr>
            <a:t>　必要な方　定期券面、</a:t>
          </a:r>
          <a:r>
            <a:rPr lang="en-US" altLang="ja-JP" sz="1000" b="1">
              <a:solidFill>
                <a:sysClr val="windowText" lastClr="000000"/>
              </a:solidFill>
              <a:effectLst/>
              <a:latin typeface="游ゴシック" panose="020B0400000000000000" pitchFamily="50" charset="-128"/>
              <a:ea typeface="游ゴシック" panose="020B0400000000000000" pitchFamily="50" charset="-128"/>
            </a:rPr>
            <a:t>ETC</a:t>
          </a:r>
          <a:r>
            <a:rPr lang="ja-JP" altLang="en-US" sz="1000" b="1">
              <a:solidFill>
                <a:sysClr val="windowText" lastClr="000000"/>
              </a:solidFill>
              <a:effectLst/>
              <a:latin typeface="游ゴシック" panose="020B0400000000000000" pitchFamily="50" charset="-128"/>
              <a:ea typeface="游ゴシック" panose="020B0400000000000000" pitchFamily="50" charset="-128"/>
            </a:rPr>
            <a:t>利用明細、領収書、その他書類</a:t>
          </a:r>
          <a:r>
            <a:rPr lang="en-US" altLang="ja-JP" sz="1000" b="1">
              <a:solidFill>
                <a:sysClr val="windowText" lastClr="000000"/>
              </a:solidFill>
              <a:effectLst/>
              <a:latin typeface="游ゴシック" panose="020B0400000000000000" pitchFamily="50" charset="-128"/>
              <a:ea typeface="游ゴシック" panose="020B0400000000000000" pitchFamily="50" charset="-128"/>
            </a:rPr>
            <a:t>【PDF</a:t>
          </a:r>
          <a:r>
            <a:rPr lang="ja-JP" altLang="en-US" sz="1000" b="1">
              <a:solidFill>
                <a:sysClr val="windowText" lastClr="000000"/>
              </a:solidFill>
              <a:effectLst/>
              <a:latin typeface="游ゴシック" panose="020B0400000000000000" pitchFamily="50" charset="-128"/>
              <a:ea typeface="游ゴシック" panose="020B0400000000000000" pitchFamily="50" charset="-128"/>
            </a:rPr>
            <a:t>推奨</a:t>
          </a:r>
          <a:r>
            <a:rPr lang="en-US" altLang="ja-JP" sz="1000" b="1">
              <a:solidFill>
                <a:sysClr val="windowText" lastClr="000000"/>
              </a:solidFill>
              <a:effectLst/>
              <a:latin typeface="游ゴシック" panose="020B0400000000000000" pitchFamily="50" charset="-128"/>
              <a:ea typeface="游ゴシック" panose="020B0400000000000000" pitchFamily="50" charset="-128"/>
            </a:rPr>
            <a:t>】</a:t>
          </a:r>
        </a:p>
        <a:p>
          <a:endParaRPr lang="en-US" altLang="ja-JP" sz="400" b="1">
            <a:solidFill>
              <a:sysClr val="windowText" lastClr="000000"/>
            </a:solidFill>
            <a:effectLst/>
            <a:latin typeface="游ゴシック" panose="020B0400000000000000" pitchFamily="50" charset="-128"/>
            <a:ea typeface="游ゴシック" panose="020B0400000000000000" pitchFamily="50" charset="-128"/>
          </a:endParaRPr>
        </a:p>
        <a:p>
          <a:r>
            <a:rPr lang="en-US" altLang="ja-JP" sz="1000" b="1">
              <a:solidFill>
                <a:sysClr val="windowText" lastClr="000000"/>
              </a:solidFill>
              <a:effectLst/>
              <a:latin typeface="游ゴシック" panose="020B0400000000000000" pitchFamily="50" charset="-128"/>
              <a:ea typeface="游ゴシック" panose="020B0400000000000000" pitchFamily="50" charset="-128"/>
            </a:rPr>
            <a:t>※</a:t>
          </a:r>
          <a:r>
            <a:rPr lang="ja-JP" altLang="en-US" sz="1000" b="1">
              <a:solidFill>
                <a:sysClr val="windowText" lastClr="000000"/>
              </a:solidFill>
              <a:effectLst/>
              <a:latin typeface="游ゴシック" panose="020B0400000000000000" pitchFamily="50" charset="-128"/>
              <a:ea typeface="游ゴシック" panose="020B0400000000000000" pitchFamily="50" charset="-128"/>
            </a:rPr>
            <a:t>締切日に承認者が不在等で承認印がもらえない場合は承認印無しの勤務報告書を</a:t>
          </a:r>
          <a:endParaRPr lang="en-US" altLang="ja-JP" sz="1000" b="1">
            <a:solidFill>
              <a:sysClr val="windowText" lastClr="000000"/>
            </a:solidFill>
            <a:effectLst/>
            <a:latin typeface="游ゴシック" panose="020B0400000000000000" pitchFamily="50" charset="-128"/>
            <a:ea typeface="游ゴシック" panose="020B0400000000000000" pitchFamily="50" charset="-128"/>
          </a:endParaRPr>
        </a:p>
        <a:p>
          <a:r>
            <a:rPr lang="ja-JP" altLang="en-US" sz="1000" b="1">
              <a:solidFill>
                <a:sysClr val="windowText" lastClr="000000"/>
              </a:solidFill>
              <a:effectLst/>
              <a:latin typeface="游ゴシック" panose="020B0400000000000000" pitchFamily="50" charset="-128"/>
              <a:ea typeface="游ゴシック" panose="020B0400000000000000" pitchFamily="50" charset="-128"/>
            </a:rPr>
            <a:t>　先に提出し、担当営業にいつ提出できるか連絡してください。</a:t>
          </a:r>
          <a:r>
            <a:rPr kumimoji="0" lang="ja-JP" altLang="en-US" sz="1050" b="1">
              <a:solidFill>
                <a:sysClr val="windowText" lastClr="000000"/>
              </a:solidFill>
              <a:effectLst/>
              <a:latin typeface="游ゴシック" panose="020B0400000000000000" pitchFamily="50" charset="-128"/>
              <a:ea typeface="游ゴシック" panose="020B0400000000000000" pitchFamily="50" charset="-128"/>
              <a:cs typeface="+mn-cs"/>
            </a:rPr>
            <a:t>　　　　</a:t>
          </a:r>
          <a:endParaRPr kumimoji="0" lang="en-US" altLang="ja-JP" sz="1050" b="1">
            <a:solidFill>
              <a:sysClr val="windowText" lastClr="000000"/>
            </a:solidFill>
            <a:effectLst/>
            <a:latin typeface="游ゴシック" panose="020B0400000000000000" pitchFamily="50" charset="-128"/>
            <a:ea typeface="游ゴシック" panose="020B0400000000000000" pitchFamily="50" charset="-128"/>
            <a:cs typeface="+mn-cs"/>
          </a:endParaRPr>
        </a:p>
        <a:p>
          <a:r>
            <a:rPr kumimoji="0" lang="ja-JP" altLang="en-US" sz="1050" b="1">
              <a:solidFill>
                <a:sysClr val="windowText" lastClr="000000"/>
              </a:solidFill>
              <a:effectLst/>
              <a:latin typeface="游ゴシック" panose="020B0400000000000000" pitchFamily="50" charset="-128"/>
              <a:ea typeface="游ゴシック" panose="020B0400000000000000" pitchFamily="50" charset="-128"/>
              <a:cs typeface="+mn-cs"/>
            </a:rPr>
            <a:t>　　　　</a:t>
          </a:r>
          <a:r>
            <a:rPr kumimoji="0" lang="ja-JP" altLang="en-US" sz="1100" b="1">
              <a:solidFill>
                <a:sysClr val="windowText" lastClr="000000"/>
              </a:solidFill>
              <a:effectLst/>
              <a:latin typeface="游ゴシック" panose="020B0400000000000000" pitchFamily="50" charset="-128"/>
              <a:ea typeface="游ゴシック" panose="020B0400000000000000" pitchFamily="50" charset="-128"/>
              <a:cs typeface="+mn-cs"/>
            </a:rPr>
            <a:t>申請フォーム</a:t>
          </a:r>
          <a:r>
            <a:rPr kumimoji="0" lang="en-US" altLang="ja-JP" sz="1100" b="1">
              <a:solidFill>
                <a:sysClr val="windowText" lastClr="000000"/>
              </a:solidFill>
              <a:effectLst/>
              <a:latin typeface="游ゴシック" panose="020B0400000000000000" pitchFamily="50" charset="-128"/>
              <a:ea typeface="游ゴシック" panose="020B0400000000000000" pitchFamily="50" charset="-128"/>
              <a:cs typeface="+mn-cs"/>
            </a:rPr>
            <a:t>URL</a:t>
          </a:r>
          <a:r>
            <a:rPr kumimoji="0" lang="ja-JP" altLang="en-US" sz="1100" b="1">
              <a:solidFill>
                <a:sysClr val="windowText" lastClr="000000"/>
              </a:solidFill>
              <a:effectLst/>
              <a:latin typeface="游ゴシック" panose="020B0400000000000000" pitchFamily="50" charset="-128"/>
              <a:ea typeface="游ゴシック" panose="020B0400000000000000" pitchFamily="50" charset="-128"/>
              <a:cs typeface="+mn-cs"/>
            </a:rPr>
            <a:t>　</a:t>
          </a:r>
          <a:endParaRPr kumimoji="1" lang="en-US" altLang="ja-JP" sz="1100" b="1">
            <a:solidFill>
              <a:sysClr val="windowText" lastClr="000000"/>
            </a:solidFill>
            <a:effectLst/>
            <a:latin typeface="游ゴシック" panose="020B0400000000000000" pitchFamily="50" charset="-128"/>
            <a:ea typeface="游ゴシック" panose="020B0400000000000000" pitchFamily="50" charset="-128"/>
            <a:cs typeface="+mn-cs"/>
          </a:endParaRPr>
        </a:p>
      </xdr:txBody>
    </xdr:sp>
    <xdr:clientData/>
  </xdr:twoCellAnchor>
  <xdr:twoCellAnchor>
    <xdr:from>
      <xdr:col>8</xdr:col>
      <xdr:colOff>78271</xdr:colOff>
      <xdr:row>48</xdr:row>
      <xdr:rowOff>200024</xdr:rowOff>
    </xdr:from>
    <xdr:to>
      <xdr:col>15</xdr:col>
      <xdr:colOff>47625</xdr:colOff>
      <xdr:row>50</xdr:row>
      <xdr:rowOff>241024</xdr:rowOff>
    </xdr:to>
    <xdr:sp macro="" textlink="">
      <xdr:nvSpPr>
        <xdr:cNvPr id="11" name="フローチャート: 処理 10">
          <a:hlinkClick xmlns:r="http://schemas.openxmlformats.org/officeDocument/2006/relationships" r:id="rId1"/>
          <a:extLst>
            <a:ext uri="{FF2B5EF4-FFF2-40B4-BE49-F238E27FC236}">
              <a16:creationId xmlns:a16="http://schemas.microsoft.com/office/drawing/2014/main" id="{95B2F63B-E2E3-4D27-89BE-A257E106BBFD}"/>
            </a:ext>
          </a:extLst>
        </xdr:cNvPr>
        <xdr:cNvSpPr/>
      </xdr:nvSpPr>
      <xdr:spPr>
        <a:xfrm>
          <a:off x="5564671" y="8401049"/>
          <a:ext cx="4769954" cy="345800"/>
        </a:xfrm>
        <a:prstGeom prst="flowChartProcess">
          <a:avLst/>
        </a:prstGeom>
        <a:solidFill>
          <a:schemeClr val="bg1">
            <a:lumMod val="95000"/>
          </a:schemeClr>
        </a:solidFill>
        <a:ln w="31750" cmpd="sng">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en-US" altLang="en-US" sz="1000" b="0" i="0" u="sng" strike="noStrike">
              <a:solidFill>
                <a:srgbClr val="0000FF"/>
              </a:solidFill>
              <a:effectLst/>
              <a:latin typeface="メイリオ"/>
              <a:ea typeface="メイリオ"/>
              <a:cs typeface="+mn-cs"/>
            </a:rPr>
            <a:t>https://wa-ki.jp/expenses-et/</a:t>
          </a:r>
        </a:p>
      </xdr:txBody>
    </xdr:sp>
    <xdr:clientData/>
  </xdr:twoCellAnchor>
  <xdr:twoCellAnchor editAs="oneCell">
    <xdr:from>
      <xdr:col>12</xdr:col>
      <xdr:colOff>323850</xdr:colOff>
      <xdr:row>39</xdr:row>
      <xdr:rowOff>85725</xdr:rowOff>
    </xdr:from>
    <xdr:to>
      <xdr:col>14</xdr:col>
      <xdr:colOff>386217</xdr:colOff>
      <xdr:row>43</xdr:row>
      <xdr:rowOff>47625</xdr:rowOff>
    </xdr:to>
    <xdr:pic>
      <xdr:nvPicPr>
        <xdr:cNvPr id="12" name="図 11">
          <a:extLst>
            <a:ext uri="{FF2B5EF4-FFF2-40B4-BE49-F238E27FC236}">
              <a16:creationId xmlns:a16="http://schemas.microsoft.com/office/drawing/2014/main" id="{A31DFFA7-AE2A-489A-82E1-A5C9E3B78FA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924550" y="8896350"/>
          <a:ext cx="919617" cy="914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ser\Downloads\&#9312;&#12539;&#9314;&#20837;&#31038;&#12539;&#30003;&#35531;&#26041;&#27861;&#26360;&#39006;&#19968;&#24335;&#65288;&#20849;&#36890;&#65289;20250801&#25913;&#35330;.xlsx" TargetMode="External"/><Relationship Id="rId1" Type="http://schemas.openxmlformats.org/officeDocument/2006/relationships/externalLinkPath" Target="file:///C:\Users\user\Downloads\&#9312;&#12539;&#9314;&#20837;&#31038;&#12539;&#30003;&#35531;&#26041;&#27861;&#26360;&#39006;&#19968;&#24335;&#65288;&#20849;&#36890;&#65289;20250801&#25913;&#353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変更しないでください"/>
      <sheetName val="事業部情報"/>
      <sheetName val="設定"/>
      <sheetName val="⓪入社担当記入欄（技術者）"/>
      <sheetName val="⓪入社担当記入欄 (営業)"/>
      <sheetName val="①入社書類案内"/>
      <sheetName val="①入社書類案内 (SI・機電)"/>
      <sheetName val="①入社連絡票"/>
      <sheetName val="①扶養控除申告書1"/>
      <sheetName val="①扶養控除申告書2"/>
      <sheetName val="①被扶養者届"/>
      <sheetName val="②メールアドレスの申請方法"/>
      <sheetName val="②メールアドレスの申請方法 (SI・機電)"/>
      <sheetName val="②勤務報告書見本（ダウンロード見本用）"/>
      <sheetName val="②勤務報告書見本"/>
      <sheetName val="②勤務報告書見本 (SI・機電)"/>
      <sheetName val="②旅費立替費見本"/>
      <sheetName val="②勤務報告等申請方法"/>
      <sheetName val="②勤務報告等申請方法 (SI)"/>
      <sheetName val="②勤務報告等申請方法 (機電)"/>
    </sheetNames>
    <sheetDataSet>
      <sheetData sheetId="0"/>
      <sheetData sheetId="1">
        <row r="1">
          <cell r="J1" t="str">
            <v>書類送付URL</v>
          </cell>
          <cell r="L1" t="str">
            <v>書類送付フォームQR</v>
          </cell>
        </row>
        <row r="2">
          <cell r="C2" t="str">
            <v>事業部</v>
          </cell>
        </row>
        <row r="3">
          <cell r="C3" t="str">
            <v>建設大阪</v>
          </cell>
          <cell r="J3" t="str">
            <v>https://wa-ki.jp/expenses-ko/</v>
          </cell>
        </row>
        <row r="4">
          <cell r="C4" t="str">
            <v>建設名古屋</v>
          </cell>
          <cell r="J4" t="str">
            <v>https://wa-ki.jp/expenses-ko/</v>
          </cell>
        </row>
        <row r="5">
          <cell r="C5" t="str">
            <v>建設福岡</v>
          </cell>
          <cell r="J5" t="str">
            <v>https://wa-ki.jp/expenses-ko/</v>
          </cell>
        </row>
        <row r="6">
          <cell r="C6" t="str">
            <v>建設東京</v>
          </cell>
          <cell r="J6" t="str">
            <v>https://wa-ki.jp/expenses-kt/</v>
          </cell>
        </row>
        <row r="7">
          <cell r="C7" t="str">
            <v>機電大阪</v>
          </cell>
          <cell r="J7" t="str">
            <v>https://wa-ki.jp/expenses-eo/</v>
          </cell>
        </row>
        <row r="8">
          <cell r="C8" t="str">
            <v>機電東京</v>
          </cell>
          <cell r="J8" t="str">
            <v>https://wa-ki.jp/expenses-et/</v>
          </cell>
        </row>
        <row r="9">
          <cell r="C9" t="str">
            <v>SI大阪</v>
          </cell>
          <cell r="J9" t="str">
            <v>https://wa-ki.jp/expenses-so/</v>
          </cell>
        </row>
      </sheetData>
      <sheetData sheetId="2">
        <row r="2">
          <cell r="A2" t="str">
            <v>建設大阪</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6CAF0-D9BD-41AC-9780-E2E357BDD155}">
  <sheetPr codeName="Sheet5">
    <tabColor theme="9" tint="0.79998168889431442"/>
  </sheetPr>
  <dimension ref="A1:T140"/>
  <sheetViews>
    <sheetView workbookViewId="0">
      <selection activeCell="E29" activeCellId="1" sqref="R2:R4 E29"/>
    </sheetView>
  </sheetViews>
  <sheetFormatPr defaultRowHeight="18"/>
  <cols>
    <col min="1" max="1" width="11.125" style="9" bestFit="1" customWidth="1"/>
    <col min="2" max="4" width="9" style="9"/>
    <col min="5" max="6" width="9" style="1"/>
    <col min="7" max="7" width="11.375" style="1" bestFit="1" customWidth="1"/>
    <col min="8" max="9" width="9" style="1"/>
    <col min="10" max="17" width="9" style="9"/>
    <col min="18" max="18" width="24.875" style="9" bestFit="1" customWidth="1"/>
    <col min="19" max="19" width="9" style="9"/>
    <col min="20" max="20" width="67.625" style="1" bestFit="1" customWidth="1"/>
    <col min="21" max="16384" width="9" style="9"/>
  </cols>
  <sheetData>
    <row r="1" spans="1:20">
      <c r="A1" s="9" t="s">
        <v>126</v>
      </c>
      <c r="G1" s="1" t="s">
        <v>44</v>
      </c>
    </row>
    <row r="2" spans="1:20">
      <c r="E2" s="2" t="s">
        <v>45</v>
      </c>
      <c r="F2" s="9"/>
      <c r="G2" s="2" t="s">
        <v>46</v>
      </c>
      <c r="H2" s="3" t="s">
        <v>47</v>
      </c>
      <c r="I2" s="3" t="s">
        <v>48</v>
      </c>
      <c r="K2" s="2" t="s">
        <v>58</v>
      </c>
      <c r="M2" s="2" t="s">
        <v>128</v>
      </c>
      <c r="N2" s="2" t="s">
        <v>129</v>
      </c>
      <c r="O2" s="2" t="s">
        <v>130</v>
      </c>
      <c r="Q2" s="119" t="s">
        <v>120</v>
      </c>
      <c r="R2" s="119" t="s">
        <v>193</v>
      </c>
      <c r="T2" s="1" t="s">
        <v>157</v>
      </c>
    </row>
    <row r="3" spans="1:20">
      <c r="A3" s="12">
        <v>45292</v>
      </c>
      <c r="B3" s="9" t="s">
        <v>59</v>
      </c>
      <c r="C3" s="12"/>
      <c r="E3" s="10">
        <v>10</v>
      </c>
      <c r="F3" s="4"/>
      <c r="G3" s="5" t="s">
        <v>25</v>
      </c>
      <c r="H3" s="6"/>
      <c r="I3" s="6"/>
      <c r="K3" s="5" t="s">
        <v>6</v>
      </c>
      <c r="M3" s="120">
        <v>0</v>
      </c>
      <c r="N3" s="120">
        <v>0</v>
      </c>
      <c r="O3" s="120">
        <v>0</v>
      </c>
      <c r="Q3" s="119" t="s">
        <v>122</v>
      </c>
      <c r="R3" s="119" t="s">
        <v>194</v>
      </c>
      <c r="T3" s="11" t="s">
        <v>163</v>
      </c>
    </row>
    <row r="4" spans="1:20">
      <c r="A4" s="12">
        <v>45299</v>
      </c>
      <c r="B4" s="9" t="s">
        <v>60</v>
      </c>
      <c r="C4" s="12"/>
      <c r="E4" s="10">
        <v>15</v>
      </c>
      <c r="F4" s="4"/>
      <c r="G4" s="7" t="s">
        <v>26</v>
      </c>
      <c r="H4" s="8"/>
      <c r="I4" s="8">
        <v>0.41666666666666669</v>
      </c>
      <c r="K4" s="7" t="s">
        <v>55</v>
      </c>
      <c r="M4" s="120">
        <v>1.0416666666666666E-2</v>
      </c>
      <c r="N4" s="120">
        <v>1.0416666666666666E-2</v>
      </c>
      <c r="O4" s="120">
        <v>1.0416666666666666E-2</v>
      </c>
      <c r="Q4" s="119" t="s">
        <v>124</v>
      </c>
      <c r="R4" s="119" t="s">
        <v>195</v>
      </c>
      <c r="T4" s="11" t="s">
        <v>155</v>
      </c>
    </row>
    <row r="5" spans="1:20">
      <c r="A5" s="12">
        <v>45333</v>
      </c>
      <c r="B5" s="9" t="s">
        <v>70</v>
      </c>
      <c r="C5" s="12"/>
      <c r="E5" s="10">
        <v>20</v>
      </c>
      <c r="F5" s="4"/>
      <c r="G5" s="5" t="s">
        <v>27</v>
      </c>
      <c r="H5" s="6"/>
      <c r="I5" s="6">
        <v>0.83333333333333337</v>
      </c>
      <c r="K5" s="5" t="s">
        <v>56</v>
      </c>
      <c r="M5" s="120">
        <v>2.0833333333333301E-2</v>
      </c>
      <c r="N5" s="120">
        <v>2.0833333333333301E-2</v>
      </c>
      <c r="O5" s="120">
        <v>2.0833333333333301E-2</v>
      </c>
      <c r="T5" s="11" t="s">
        <v>164</v>
      </c>
    </row>
    <row r="6" spans="1:20">
      <c r="A6" s="12">
        <v>45334</v>
      </c>
      <c r="B6" s="9" t="s">
        <v>24</v>
      </c>
      <c r="C6" s="12"/>
      <c r="E6" s="10">
        <v>25</v>
      </c>
      <c r="F6" s="4"/>
      <c r="G6" s="7" t="s">
        <v>28</v>
      </c>
      <c r="H6" s="8"/>
      <c r="I6" s="8">
        <v>1.25</v>
      </c>
      <c r="K6" s="7" t="s">
        <v>57</v>
      </c>
      <c r="M6" s="120">
        <v>3.125E-2</v>
      </c>
      <c r="N6" s="120">
        <v>3.125E-2</v>
      </c>
      <c r="O6" s="120">
        <v>3.125E-2</v>
      </c>
      <c r="T6" s="11" t="s">
        <v>156</v>
      </c>
    </row>
    <row r="7" spans="1:20">
      <c r="A7" s="12">
        <v>45345</v>
      </c>
      <c r="B7" s="9" t="s">
        <v>61</v>
      </c>
      <c r="C7" s="12"/>
      <c r="E7" s="10" t="s">
        <v>49</v>
      </c>
      <c r="F7" s="4"/>
      <c r="G7" s="5" t="s">
        <v>29</v>
      </c>
      <c r="H7" s="6"/>
      <c r="I7" s="6">
        <v>1.6666666666666667</v>
      </c>
      <c r="K7" s="5"/>
      <c r="M7" s="120">
        <v>4.1666666666666699E-2</v>
      </c>
      <c r="N7" s="120">
        <v>4.1666666666666699E-2</v>
      </c>
      <c r="O7" s="120">
        <v>4.1666666666666699E-2</v>
      </c>
      <c r="T7" s="11" t="s">
        <v>154</v>
      </c>
    </row>
    <row r="8" spans="1:20">
      <c r="A8" s="12">
        <v>45371</v>
      </c>
      <c r="B8" s="9" t="s">
        <v>62</v>
      </c>
      <c r="C8" s="12"/>
      <c r="E8" s="11"/>
      <c r="G8" s="7" t="s">
        <v>30</v>
      </c>
      <c r="H8" s="8"/>
      <c r="I8" s="8">
        <v>0.41666666666666669</v>
      </c>
      <c r="M8" s="120">
        <v>5.2083333333333301E-2</v>
      </c>
      <c r="N8" s="120">
        <v>5.2083333333333301E-2</v>
      </c>
      <c r="O8" s="120">
        <v>5.2083333333333301E-2</v>
      </c>
      <c r="T8" s="11" t="s">
        <v>150</v>
      </c>
    </row>
    <row r="9" spans="1:20">
      <c r="A9" s="12">
        <v>45411</v>
      </c>
      <c r="B9" s="9" t="s">
        <v>63</v>
      </c>
      <c r="C9" s="12"/>
      <c r="G9" s="5" t="s">
        <v>31</v>
      </c>
      <c r="H9" s="6"/>
      <c r="I9" s="6">
        <v>0.83333333333333337</v>
      </c>
      <c r="M9" s="120">
        <v>6.25E-2</v>
      </c>
      <c r="N9" s="120">
        <v>6.25E-2</v>
      </c>
      <c r="O9" s="120">
        <v>6.25E-2</v>
      </c>
      <c r="T9" s="11" t="s">
        <v>153</v>
      </c>
    </row>
    <row r="10" spans="1:20">
      <c r="A10" s="12">
        <v>45415</v>
      </c>
      <c r="B10" s="9" t="s">
        <v>64</v>
      </c>
      <c r="C10" s="12"/>
      <c r="G10" s="7" t="s">
        <v>32</v>
      </c>
      <c r="H10" s="8"/>
      <c r="I10" s="8">
        <v>1.25</v>
      </c>
      <c r="M10" s="120">
        <v>7.2916666666666699E-2</v>
      </c>
      <c r="N10" s="120">
        <v>7.2916666666666699E-2</v>
      </c>
      <c r="O10" s="120">
        <v>7.2916666666666699E-2</v>
      </c>
      <c r="Q10" s="156" t="s">
        <v>132</v>
      </c>
      <c r="R10" s="157"/>
      <c r="T10" s="11" t="s">
        <v>151</v>
      </c>
    </row>
    <row r="11" spans="1:20">
      <c r="A11" s="12">
        <v>45416</v>
      </c>
      <c r="B11" s="9" t="s">
        <v>65</v>
      </c>
      <c r="C11" s="12"/>
      <c r="G11" s="5" t="s">
        <v>33</v>
      </c>
      <c r="H11" s="6"/>
      <c r="I11" s="6">
        <v>1.6666666666666667</v>
      </c>
      <c r="M11" s="120">
        <v>8.3333333333333301E-2</v>
      </c>
      <c r="N11" s="120">
        <v>8.3333333333333301E-2</v>
      </c>
      <c r="O11" s="120">
        <v>8.3333333333333301E-2</v>
      </c>
      <c r="Q11" s="158" t="s">
        <v>120</v>
      </c>
      <c r="R11" s="158" t="s">
        <v>121</v>
      </c>
      <c r="T11" s="11" t="s">
        <v>152</v>
      </c>
    </row>
    <row r="12" spans="1:20">
      <c r="A12" s="12">
        <v>45417</v>
      </c>
      <c r="B12" s="9" t="s">
        <v>71</v>
      </c>
      <c r="C12" s="12"/>
      <c r="G12" s="7" t="s">
        <v>34</v>
      </c>
      <c r="H12" s="8"/>
      <c r="I12" s="8">
        <v>0.83333333333333337</v>
      </c>
      <c r="M12" s="120">
        <v>9.375E-2</v>
      </c>
      <c r="N12" s="120">
        <v>9.375E-2</v>
      </c>
      <c r="O12" s="120">
        <v>9.375E-2</v>
      </c>
      <c r="Q12" s="158" t="s">
        <v>122</v>
      </c>
      <c r="R12" s="158" t="s">
        <v>123</v>
      </c>
    </row>
    <row r="13" spans="1:20">
      <c r="A13" s="12">
        <v>45418</v>
      </c>
      <c r="B13" s="9" t="s">
        <v>24</v>
      </c>
      <c r="C13" s="12"/>
      <c r="G13" s="5" t="s">
        <v>35</v>
      </c>
      <c r="H13" s="6"/>
      <c r="I13" s="6"/>
      <c r="M13" s="120">
        <v>0.104166666666667</v>
      </c>
      <c r="N13" s="120">
        <v>0.104166666666667</v>
      </c>
      <c r="O13" s="120">
        <v>0.104166666666667</v>
      </c>
      <c r="Q13" s="158" t="s">
        <v>124</v>
      </c>
      <c r="R13" s="158" t="s">
        <v>125</v>
      </c>
      <c r="T13" s="1" t="s">
        <v>162</v>
      </c>
    </row>
    <row r="14" spans="1:20">
      <c r="A14" s="12">
        <v>45488</v>
      </c>
      <c r="B14" s="9" t="s">
        <v>66</v>
      </c>
      <c r="C14" s="12"/>
      <c r="G14" s="7" t="s">
        <v>36</v>
      </c>
      <c r="H14" s="8">
        <v>8.3333333333333329E-2</v>
      </c>
      <c r="I14" s="8"/>
      <c r="M14" s="120">
        <v>0.114583333333333</v>
      </c>
      <c r="N14" s="120">
        <v>0.114583333333333</v>
      </c>
      <c r="O14" s="120">
        <v>0.114583333333333</v>
      </c>
      <c r="T14" s="11" t="s">
        <v>165</v>
      </c>
    </row>
    <row r="15" spans="1:20">
      <c r="A15" s="12">
        <v>45515</v>
      </c>
      <c r="B15" s="9" t="s">
        <v>72</v>
      </c>
      <c r="C15" s="12"/>
      <c r="G15" s="5" t="s">
        <v>37</v>
      </c>
      <c r="H15" s="6">
        <v>2.0833333333333332E-2</v>
      </c>
      <c r="I15" s="6"/>
      <c r="M15" s="120">
        <v>0.125</v>
      </c>
      <c r="N15" s="120">
        <v>0.125</v>
      </c>
      <c r="O15" s="120">
        <v>0.125</v>
      </c>
      <c r="Q15" s="156" t="s">
        <v>133</v>
      </c>
      <c r="R15" s="157"/>
      <c r="T15" s="11" t="s">
        <v>158</v>
      </c>
    </row>
    <row r="16" spans="1:20">
      <c r="A16" s="12">
        <v>45516</v>
      </c>
      <c r="B16" s="9" t="s">
        <v>24</v>
      </c>
      <c r="C16" s="12"/>
      <c r="G16" s="7" t="s">
        <v>38</v>
      </c>
      <c r="H16" s="8">
        <v>4.1666666666666664E-2</v>
      </c>
      <c r="I16" s="8"/>
      <c r="M16" s="120">
        <v>0.13541666666666699</v>
      </c>
      <c r="N16" s="120">
        <v>0.13541666666666699</v>
      </c>
      <c r="O16" s="120">
        <v>0.13541666666666699</v>
      </c>
      <c r="Q16" s="158" t="s">
        <v>120</v>
      </c>
      <c r="R16" s="158" t="s">
        <v>134</v>
      </c>
      <c r="T16" s="11" t="s">
        <v>159</v>
      </c>
    </row>
    <row r="17" spans="1:20">
      <c r="A17" s="12">
        <v>45551</v>
      </c>
      <c r="B17" s="9" t="s">
        <v>67</v>
      </c>
      <c r="C17" s="12"/>
      <c r="G17" s="5" t="s">
        <v>39</v>
      </c>
      <c r="H17" s="6">
        <v>6.25E-2</v>
      </c>
      <c r="I17" s="6"/>
      <c r="M17" s="120">
        <v>0.14583333333333301</v>
      </c>
      <c r="N17" s="120">
        <v>0.14583333333333301</v>
      </c>
      <c r="O17" s="120">
        <v>0.14583333333333301</v>
      </c>
      <c r="Q17" s="158" t="s">
        <v>122</v>
      </c>
      <c r="R17" s="158" t="s">
        <v>135</v>
      </c>
      <c r="T17" s="11" t="s">
        <v>152</v>
      </c>
    </row>
    <row r="18" spans="1:20">
      <c r="A18" s="12">
        <v>45557</v>
      </c>
      <c r="B18" s="9" t="s">
        <v>73</v>
      </c>
      <c r="C18" s="12"/>
      <c r="G18" s="7" t="s">
        <v>40</v>
      </c>
      <c r="H18" s="8">
        <v>8.3333333333333329E-2</v>
      </c>
      <c r="I18" s="8"/>
      <c r="M18" s="120">
        <v>0.15625</v>
      </c>
      <c r="N18" s="120">
        <v>0.15625</v>
      </c>
      <c r="O18" s="120">
        <v>0.15625</v>
      </c>
      <c r="Q18" s="158" t="s">
        <v>124</v>
      </c>
      <c r="R18" s="158" t="s">
        <v>136</v>
      </c>
      <c r="T18" s="11" t="s">
        <v>166</v>
      </c>
    </row>
    <row r="19" spans="1:20">
      <c r="A19" s="12">
        <v>45558</v>
      </c>
      <c r="B19" s="9" t="s">
        <v>24</v>
      </c>
      <c r="G19" s="5" t="s">
        <v>41</v>
      </c>
      <c r="H19" s="6"/>
      <c r="I19" s="6"/>
      <c r="M19" s="120">
        <v>0.16666666666666699</v>
      </c>
      <c r="N19" s="120">
        <v>0.16666666666666699</v>
      </c>
      <c r="O19" s="120">
        <v>0.16666666666666699</v>
      </c>
      <c r="T19" s="11" t="s">
        <v>160</v>
      </c>
    </row>
    <row r="20" spans="1:20">
      <c r="A20" s="12">
        <v>45579</v>
      </c>
      <c r="B20" s="9" t="s">
        <v>68</v>
      </c>
      <c r="G20" s="7" t="s">
        <v>42</v>
      </c>
      <c r="H20" s="8"/>
      <c r="I20" s="8"/>
      <c r="M20" s="120">
        <v>0.17708333333333301</v>
      </c>
      <c r="N20" s="120">
        <v>0.17708333333333301</v>
      </c>
      <c r="O20" s="120">
        <v>0.17708333333333301</v>
      </c>
      <c r="Q20" s="156" t="s">
        <v>138</v>
      </c>
      <c r="R20" s="157"/>
      <c r="T20" s="11" t="s">
        <v>161</v>
      </c>
    </row>
    <row r="21" spans="1:20">
      <c r="A21" s="12">
        <v>45599</v>
      </c>
      <c r="B21" s="9" t="s">
        <v>74</v>
      </c>
      <c r="G21" s="5" t="s">
        <v>43</v>
      </c>
      <c r="H21" s="6"/>
      <c r="I21" s="6"/>
      <c r="M21" s="120">
        <v>0.1875</v>
      </c>
      <c r="N21" s="120">
        <v>0.1875</v>
      </c>
      <c r="O21" s="120">
        <v>0.1875</v>
      </c>
      <c r="Q21" s="158" t="s">
        <v>120</v>
      </c>
      <c r="R21" s="158" t="s">
        <v>143</v>
      </c>
    </row>
    <row r="22" spans="1:20">
      <c r="A22" s="12">
        <v>45600</v>
      </c>
      <c r="B22" s="9" t="s">
        <v>24</v>
      </c>
      <c r="G22" s="7"/>
      <c r="H22" s="8"/>
      <c r="I22" s="8"/>
      <c r="M22" s="120">
        <v>0.19791666666666699</v>
      </c>
      <c r="N22" s="120">
        <v>0.19791666666666699</v>
      </c>
      <c r="O22" s="120">
        <v>0.19791666666666699</v>
      </c>
      <c r="Q22" s="158" t="s">
        <v>122</v>
      </c>
      <c r="R22" s="158" t="s">
        <v>123</v>
      </c>
    </row>
    <row r="23" spans="1:20">
      <c r="A23" s="12">
        <v>45619</v>
      </c>
      <c r="B23" s="9" t="s">
        <v>69</v>
      </c>
      <c r="G23" s="5"/>
      <c r="H23" s="6"/>
      <c r="I23" s="6"/>
      <c r="M23" s="120">
        <v>0.20833333333333301</v>
      </c>
      <c r="N23" s="120">
        <v>0.20833333333333301</v>
      </c>
      <c r="O23" s="120">
        <v>0.20833333333333301</v>
      </c>
      <c r="Q23" s="158" t="s">
        <v>124</v>
      </c>
      <c r="R23" s="158" t="s">
        <v>140</v>
      </c>
    </row>
    <row r="24" spans="1:20">
      <c r="M24" s="120">
        <v>0.21875</v>
      </c>
      <c r="N24" s="120">
        <v>0.21875</v>
      </c>
      <c r="O24" s="119"/>
    </row>
    <row r="25" spans="1:20">
      <c r="A25" s="12">
        <v>45658</v>
      </c>
      <c r="B25" s="9" t="s">
        <v>59</v>
      </c>
      <c r="M25" s="120">
        <v>0.22916666666666699</v>
      </c>
      <c r="N25" s="120">
        <v>0.22916666666666699</v>
      </c>
      <c r="O25" s="119"/>
      <c r="Q25" s="156" t="s">
        <v>137</v>
      </c>
      <c r="R25" s="157"/>
    </row>
    <row r="26" spans="1:20">
      <c r="A26" s="12">
        <v>45670</v>
      </c>
      <c r="B26" s="9" t="s">
        <v>60</v>
      </c>
      <c r="M26" s="120">
        <v>0.23958333333333301</v>
      </c>
      <c r="N26" s="120">
        <v>0.23958333333333301</v>
      </c>
      <c r="O26" s="119"/>
      <c r="Q26" s="158" t="s">
        <v>120</v>
      </c>
      <c r="R26" s="158" t="s">
        <v>143</v>
      </c>
    </row>
    <row r="27" spans="1:20">
      <c r="A27" s="12">
        <v>45699</v>
      </c>
      <c r="B27" s="9" t="s">
        <v>70</v>
      </c>
      <c r="M27" s="120">
        <v>0.25</v>
      </c>
      <c r="N27" s="120">
        <v>0.25</v>
      </c>
      <c r="O27" s="119"/>
      <c r="Q27" s="158" t="s">
        <v>122</v>
      </c>
      <c r="R27" s="158" t="s">
        <v>123</v>
      </c>
    </row>
    <row r="28" spans="1:20">
      <c r="A28" s="12">
        <v>45711</v>
      </c>
      <c r="B28" s="9" t="s">
        <v>61</v>
      </c>
      <c r="M28" s="120">
        <v>0.26041666666666702</v>
      </c>
      <c r="N28" s="120">
        <v>0.26041666666666702</v>
      </c>
      <c r="O28" s="119"/>
      <c r="Q28" s="158" t="s">
        <v>124</v>
      </c>
      <c r="R28" s="158" t="s">
        <v>141</v>
      </c>
    </row>
    <row r="29" spans="1:20">
      <c r="A29" s="12">
        <v>45712</v>
      </c>
      <c r="B29" s="9" t="s">
        <v>24</v>
      </c>
      <c r="M29" s="120">
        <v>0.27083333333333298</v>
      </c>
      <c r="N29" s="120">
        <v>0.27083333333333298</v>
      </c>
      <c r="O29" s="119"/>
    </row>
    <row r="30" spans="1:20">
      <c r="A30" s="12">
        <v>45736</v>
      </c>
      <c r="B30" s="9" t="s">
        <v>62</v>
      </c>
      <c r="M30" s="120">
        <v>0.28125</v>
      </c>
      <c r="N30" s="120">
        <v>0.28125</v>
      </c>
      <c r="O30" s="119"/>
      <c r="Q30" s="156" t="s">
        <v>139</v>
      </c>
      <c r="R30" s="157"/>
    </row>
    <row r="31" spans="1:20">
      <c r="A31" s="12">
        <v>45776</v>
      </c>
      <c r="B31" s="9" t="s">
        <v>63</v>
      </c>
      <c r="M31" s="120">
        <v>0.29166666666666702</v>
      </c>
      <c r="N31" s="120">
        <v>0.29166666666666702</v>
      </c>
      <c r="O31" s="119"/>
      <c r="Q31" s="158" t="s">
        <v>120</v>
      </c>
      <c r="R31" s="158" t="s">
        <v>144</v>
      </c>
    </row>
    <row r="32" spans="1:20">
      <c r="A32" s="12">
        <v>45780</v>
      </c>
      <c r="B32" s="9" t="s">
        <v>64</v>
      </c>
      <c r="M32" s="120">
        <v>0.30208333333333298</v>
      </c>
      <c r="N32" s="120">
        <v>0.30208333333333298</v>
      </c>
      <c r="O32" s="119"/>
      <c r="Q32" s="158" t="s">
        <v>122</v>
      </c>
      <c r="R32" s="158" t="s">
        <v>135</v>
      </c>
    </row>
    <row r="33" spans="1:18">
      <c r="A33" s="12">
        <v>45781</v>
      </c>
      <c r="B33" s="9" t="s">
        <v>65</v>
      </c>
      <c r="M33" s="120">
        <v>0.3125</v>
      </c>
      <c r="N33" s="120">
        <v>0.3125</v>
      </c>
      <c r="O33" s="119"/>
      <c r="Q33" s="158" t="s">
        <v>124</v>
      </c>
      <c r="R33" s="158" t="s">
        <v>142</v>
      </c>
    </row>
    <row r="34" spans="1:18">
      <c r="A34" s="12">
        <v>45782</v>
      </c>
      <c r="B34" s="9" t="s">
        <v>71</v>
      </c>
      <c r="M34" s="120">
        <v>0.32291666666666702</v>
      </c>
      <c r="N34" s="120">
        <v>0.32291666666666702</v>
      </c>
      <c r="O34" s="119"/>
    </row>
    <row r="35" spans="1:18">
      <c r="A35" s="12">
        <v>45783</v>
      </c>
      <c r="B35" s="9" t="s">
        <v>24</v>
      </c>
      <c r="M35" s="120">
        <v>0.33333333333333298</v>
      </c>
      <c r="N35" s="120">
        <v>0.33333333333333298</v>
      </c>
      <c r="O35" s="119"/>
    </row>
    <row r="36" spans="1:18">
      <c r="A36" s="12">
        <v>45859</v>
      </c>
      <c r="B36" s="9" t="s">
        <v>66</v>
      </c>
      <c r="M36" s="120">
        <v>0.34375</v>
      </c>
      <c r="N36" s="120">
        <v>0.34375</v>
      </c>
      <c r="O36" s="119"/>
    </row>
    <row r="37" spans="1:18">
      <c r="A37" s="12">
        <v>45880</v>
      </c>
      <c r="B37" s="9" t="s">
        <v>72</v>
      </c>
      <c r="M37" s="120">
        <v>0.35416666666666702</v>
      </c>
      <c r="N37" s="120">
        <v>0.35416666666666702</v>
      </c>
      <c r="O37" s="119"/>
    </row>
    <row r="38" spans="1:18">
      <c r="A38" s="12">
        <v>45915</v>
      </c>
      <c r="B38" s="9" t="s">
        <v>67</v>
      </c>
      <c r="M38" s="120">
        <v>0.36458333333333298</v>
      </c>
      <c r="N38" s="120">
        <v>0.36458333333333298</v>
      </c>
      <c r="O38" s="119"/>
    </row>
    <row r="39" spans="1:18">
      <c r="A39" s="12">
        <v>45923</v>
      </c>
      <c r="B39" s="9" t="s">
        <v>73</v>
      </c>
      <c r="M39" s="120">
        <v>0.375</v>
      </c>
      <c r="N39" s="120">
        <v>0.375</v>
      </c>
      <c r="O39" s="119"/>
    </row>
    <row r="40" spans="1:18">
      <c r="A40" s="12">
        <v>45943</v>
      </c>
      <c r="B40" s="9" t="s">
        <v>68</v>
      </c>
      <c r="M40" s="120">
        <v>0.38541666666666702</v>
      </c>
      <c r="N40" s="120">
        <v>0.38541666666666702</v>
      </c>
      <c r="O40" s="119"/>
    </row>
    <row r="41" spans="1:18">
      <c r="A41" s="12">
        <v>45964</v>
      </c>
      <c r="B41" s="9" t="s">
        <v>74</v>
      </c>
      <c r="M41" s="120">
        <v>0.39583333333333298</v>
      </c>
      <c r="N41" s="120">
        <v>0.39583333333333298</v>
      </c>
      <c r="O41" s="119"/>
    </row>
    <row r="42" spans="1:18">
      <c r="A42" s="12">
        <v>45984</v>
      </c>
      <c r="B42" s="9" t="s">
        <v>69</v>
      </c>
      <c r="M42" s="120">
        <v>0.40625</v>
      </c>
      <c r="N42" s="120">
        <v>0.40625</v>
      </c>
      <c r="O42" s="119"/>
    </row>
    <row r="43" spans="1:18">
      <c r="A43" s="12">
        <v>45985</v>
      </c>
      <c r="B43" s="9" t="s">
        <v>24</v>
      </c>
      <c r="M43" s="120">
        <v>0.41666666666666702</v>
      </c>
      <c r="N43" s="120">
        <v>0.41666666666666702</v>
      </c>
      <c r="O43" s="119"/>
    </row>
    <row r="44" spans="1:18">
      <c r="A44" s="12"/>
      <c r="M44" s="120">
        <v>0.42708333333333298</v>
      </c>
      <c r="N44" s="120">
        <v>0.42708333333333298</v>
      </c>
      <c r="O44" s="119"/>
    </row>
    <row r="45" spans="1:18">
      <c r="A45" s="12">
        <v>46023</v>
      </c>
      <c r="B45" s="9" t="s">
        <v>59</v>
      </c>
      <c r="M45" s="120">
        <v>0.4375</v>
      </c>
      <c r="N45" s="120">
        <v>0.4375</v>
      </c>
      <c r="O45" s="119"/>
    </row>
    <row r="46" spans="1:18">
      <c r="A46" s="12">
        <v>46034</v>
      </c>
      <c r="B46" s="9" t="s">
        <v>60</v>
      </c>
      <c r="M46" s="120">
        <v>0.44791666666666702</v>
      </c>
      <c r="N46" s="120">
        <v>0.44791666666666702</v>
      </c>
      <c r="O46" s="119"/>
    </row>
    <row r="47" spans="1:18">
      <c r="A47" s="12">
        <v>46064</v>
      </c>
      <c r="B47" s="9" t="s">
        <v>70</v>
      </c>
      <c r="M47" s="120">
        <v>0.45833333333333298</v>
      </c>
      <c r="N47" s="120">
        <v>0.45833333333333298</v>
      </c>
      <c r="O47" s="119"/>
    </row>
    <row r="48" spans="1:18">
      <c r="A48" s="12">
        <v>46076</v>
      </c>
      <c r="B48" s="9" t="s">
        <v>61</v>
      </c>
      <c r="M48" s="120">
        <v>0.46875</v>
      </c>
      <c r="N48" s="120">
        <v>0.46875</v>
      </c>
      <c r="O48" s="119"/>
    </row>
    <row r="49" spans="1:15">
      <c r="A49" s="12">
        <v>46101</v>
      </c>
      <c r="B49" s="9" t="s">
        <v>62</v>
      </c>
      <c r="M49" s="120">
        <v>0.47916666666666702</v>
      </c>
      <c r="N49" s="120">
        <v>0.47916666666666702</v>
      </c>
      <c r="O49" s="119"/>
    </row>
    <row r="50" spans="1:15">
      <c r="A50" s="12">
        <v>46141</v>
      </c>
      <c r="B50" s="9" t="s">
        <v>63</v>
      </c>
      <c r="M50" s="120">
        <v>0.48958333333333298</v>
      </c>
      <c r="N50" s="120">
        <v>0.48958333333333298</v>
      </c>
      <c r="O50" s="119"/>
    </row>
    <row r="51" spans="1:15">
      <c r="A51" s="12">
        <v>46145</v>
      </c>
      <c r="B51" s="9" t="s">
        <v>64</v>
      </c>
      <c r="M51" s="120">
        <v>0.5</v>
      </c>
      <c r="N51" s="120">
        <v>0.5</v>
      </c>
      <c r="O51" s="119"/>
    </row>
    <row r="52" spans="1:15">
      <c r="A52" s="12">
        <v>46146</v>
      </c>
      <c r="B52" s="9" t="s">
        <v>65</v>
      </c>
      <c r="M52" s="120">
        <v>0.51041666666666696</v>
      </c>
      <c r="N52" s="120">
        <v>0.51041666666666696</v>
      </c>
      <c r="O52" s="119"/>
    </row>
    <row r="53" spans="1:15">
      <c r="A53" s="12">
        <v>46147</v>
      </c>
      <c r="B53" s="9" t="s">
        <v>71</v>
      </c>
      <c r="M53" s="120">
        <v>0.52083333333333304</v>
      </c>
      <c r="N53" s="120">
        <v>0.52083333333333304</v>
      </c>
      <c r="O53" s="119"/>
    </row>
    <row r="54" spans="1:15">
      <c r="A54" s="12">
        <v>46148</v>
      </c>
      <c r="B54" s="9" t="s">
        <v>24</v>
      </c>
      <c r="M54" s="120">
        <v>0.53125</v>
      </c>
      <c r="N54" s="120">
        <v>0.53125</v>
      </c>
      <c r="O54" s="119"/>
    </row>
    <row r="55" spans="1:15">
      <c r="A55" s="12">
        <v>46223</v>
      </c>
      <c r="B55" s="9" t="s">
        <v>66</v>
      </c>
      <c r="M55" s="120">
        <v>0.54166666666666696</v>
      </c>
      <c r="N55" s="120">
        <v>0.54166666666666696</v>
      </c>
      <c r="O55" s="119"/>
    </row>
    <row r="56" spans="1:15">
      <c r="A56" s="12">
        <v>46245</v>
      </c>
      <c r="B56" s="9" t="s">
        <v>72</v>
      </c>
      <c r="M56" s="120">
        <v>0.55208333333333304</v>
      </c>
      <c r="N56" s="120">
        <v>0.55208333333333304</v>
      </c>
      <c r="O56" s="119"/>
    </row>
    <row r="57" spans="1:15">
      <c r="A57" s="12">
        <v>46286</v>
      </c>
      <c r="B57" s="9" t="s">
        <v>67</v>
      </c>
      <c r="M57" s="120">
        <v>0.5625</v>
      </c>
      <c r="N57" s="120">
        <v>0.5625</v>
      </c>
      <c r="O57" s="119"/>
    </row>
    <row r="58" spans="1:15">
      <c r="A58" s="12">
        <v>46287</v>
      </c>
      <c r="B58" s="9" t="s">
        <v>75</v>
      </c>
      <c r="M58" s="120">
        <v>0.57291666666666696</v>
      </c>
      <c r="N58" s="120">
        <v>0.57291666666666696</v>
      </c>
      <c r="O58" s="119"/>
    </row>
    <row r="59" spans="1:15">
      <c r="A59" s="12">
        <v>46288</v>
      </c>
      <c r="B59" s="9" t="s">
        <v>73</v>
      </c>
      <c r="M59" s="120">
        <v>0.58333333333333304</v>
      </c>
      <c r="N59" s="120">
        <v>0.58333333333333304</v>
      </c>
      <c r="O59" s="119"/>
    </row>
    <row r="60" spans="1:15">
      <c r="A60" s="12">
        <v>46307</v>
      </c>
      <c r="B60" s="9" t="s">
        <v>68</v>
      </c>
      <c r="M60" s="120">
        <v>0.59375</v>
      </c>
      <c r="N60" s="120">
        <v>0.59375</v>
      </c>
      <c r="O60" s="119"/>
    </row>
    <row r="61" spans="1:15">
      <c r="A61" s="12">
        <v>46329</v>
      </c>
      <c r="B61" s="9" t="s">
        <v>74</v>
      </c>
      <c r="M61" s="120">
        <v>0.60416666666666696</v>
      </c>
      <c r="N61" s="120">
        <v>0.60416666666666696</v>
      </c>
      <c r="O61" s="119"/>
    </row>
    <row r="62" spans="1:15">
      <c r="A62" s="12">
        <v>46349</v>
      </c>
      <c r="B62" s="9" t="s">
        <v>69</v>
      </c>
      <c r="M62" s="120">
        <v>0.61458333333333304</v>
      </c>
      <c r="N62" s="120">
        <v>0.61458333333333304</v>
      </c>
      <c r="O62" s="119"/>
    </row>
    <row r="63" spans="1:15">
      <c r="A63" s="12"/>
      <c r="B63" s="12"/>
      <c r="M63" s="120">
        <v>0.625</v>
      </c>
      <c r="N63" s="120">
        <v>0.625</v>
      </c>
      <c r="O63" s="119"/>
    </row>
    <row r="64" spans="1:15">
      <c r="A64" s="12"/>
      <c r="B64" s="12"/>
      <c r="M64" s="120">
        <v>0.63541666666666696</v>
      </c>
      <c r="N64" s="120">
        <v>0.63541666666666696</v>
      </c>
      <c r="O64" s="119"/>
    </row>
    <row r="65" spans="1:15">
      <c r="A65" s="12"/>
      <c r="B65" s="12"/>
      <c r="M65" s="120">
        <v>0.64583333333333304</v>
      </c>
      <c r="N65" s="120">
        <v>0.64583333333333304</v>
      </c>
      <c r="O65" s="119"/>
    </row>
    <row r="66" spans="1:15">
      <c r="A66" s="12"/>
      <c r="B66" s="12"/>
      <c r="M66" s="120">
        <v>0.65625</v>
      </c>
      <c r="N66" s="120">
        <v>0.65625</v>
      </c>
      <c r="O66" s="119"/>
    </row>
    <row r="67" spans="1:15">
      <c r="A67" s="12"/>
      <c r="B67" s="12"/>
      <c r="M67" s="120">
        <v>0.66666666666666696</v>
      </c>
      <c r="N67" s="120">
        <v>0.66666666666666696</v>
      </c>
      <c r="O67" s="119"/>
    </row>
    <row r="68" spans="1:15">
      <c r="A68" s="12"/>
      <c r="B68" s="12"/>
      <c r="M68" s="120">
        <v>0.67708333333333304</v>
      </c>
      <c r="N68" s="120">
        <v>0.67708333333333304</v>
      </c>
      <c r="O68" s="119"/>
    </row>
    <row r="69" spans="1:15">
      <c r="A69" s="12"/>
      <c r="B69" s="12"/>
      <c r="M69" s="120">
        <v>0.6875</v>
      </c>
      <c r="N69" s="120">
        <v>0.6875</v>
      </c>
      <c r="O69" s="119"/>
    </row>
    <row r="70" spans="1:15">
      <c r="A70" s="12"/>
      <c r="B70" s="12"/>
      <c r="M70" s="120">
        <v>0.69791666666666696</v>
      </c>
      <c r="N70" s="120">
        <v>0.69791666666666696</v>
      </c>
      <c r="O70" s="119"/>
    </row>
    <row r="71" spans="1:15">
      <c r="A71" s="12"/>
      <c r="B71" s="12"/>
      <c r="M71" s="120">
        <v>0.70833333333333304</v>
      </c>
      <c r="N71" s="120">
        <v>0.70833333333333304</v>
      </c>
      <c r="O71" s="119"/>
    </row>
    <row r="72" spans="1:15">
      <c r="A72" s="12"/>
      <c r="B72" s="12"/>
      <c r="M72" s="120">
        <v>0.71875</v>
      </c>
      <c r="N72" s="120">
        <v>0.71875</v>
      </c>
      <c r="O72" s="119"/>
    </row>
    <row r="73" spans="1:15">
      <c r="A73" s="12"/>
      <c r="B73" s="12"/>
      <c r="M73" s="120">
        <v>0.72916666666666696</v>
      </c>
      <c r="N73" s="120">
        <v>0.72916666666666696</v>
      </c>
      <c r="O73" s="119"/>
    </row>
    <row r="74" spans="1:15">
      <c r="A74" s="12"/>
      <c r="B74" s="12"/>
      <c r="M74" s="120">
        <v>0.73958333333333304</v>
      </c>
      <c r="N74" s="120">
        <v>0.73958333333333304</v>
      </c>
      <c r="O74" s="119"/>
    </row>
    <row r="75" spans="1:15">
      <c r="A75" s="12"/>
      <c r="B75" s="12"/>
      <c r="M75" s="120">
        <v>0.75</v>
      </c>
      <c r="N75" s="120">
        <v>0.75</v>
      </c>
      <c r="O75" s="119"/>
    </row>
    <row r="76" spans="1:15">
      <c r="A76" s="12"/>
      <c r="B76" s="12"/>
      <c r="M76" s="120">
        <v>0.76041666666666696</v>
      </c>
      <c r="N76" s="120">
        <v>0.76041666666666696</v>
      </c>
      <c r="O76" s="119"/>
    </row>
    <row r="77" spans="1:15">
      <c r="A77" s="12"/>
      <c r="B77" s="12"/>
      <c r="M77" s="120">
        <v>0.77083333333333304</v>
      </c>
      <c r="N77" s="120">
        <v>0.77083333333333304</v>
      </c>
      <c r="O77" s="119"/>
    </row>
    <row r="78" spans="1:15">
      <c r="A78" s="12"/>
      <c r="B78" s="12"/>
      <c r="M78" s="120">
        <v>0.78125</v>
      </c>
      <c r="N78" s="120">
        <v>0.78125</v>
      </c>
      <c r="O78" s="119"/>
    </row>
    <row r="79" spans="1:15">
      <c r="A79" s="12"/>
      <c r="B79" s="12"/>
      <c r="M79" s="120">
        <v>0.79166666666666696</v>
      </c>
      <c r="N79" s="120">
        <v>0.79166666666666696</v>
      </c>
      <c r="O79" s="119"/>
    </row>
    <row r="80" spans="1:15">
      <c r="A80" s="12"/>
      <c r="B80" s="12"/>
      <c r="M80" s="120">
        <v>0.80208333333333304</v>
      </c>
      <c r="N80" s="120">
        <v>0.80208333333333304</v>
      </c>
      <c r="O80" s="119"/>
    </row>
    <row r="81" spans="1:15">
      <c r="A81" s="12"/>
      <c r="B81" s="12"/>
      <c r="M81" s="120">
        <v>0.8125</v>
      </c>
      <c r="N81" s="120">
        <v>0.8125</v>
      </c>
      <c r="O81" s="119"/>
    </row>
    <row r="82" spans="1:15">
      <c r="A82" s="12"/>
      <c r="B82" s="12"/>
      <c r="M82" s="120">
        <v>0.82291666666666696</v>
      </c>
      <c r="N82" s="120">
        <v>0.82291666666666696</v>
      </c>
      <c r="O82" s="119"/>
    </row>
    <row r="83" spans="1:15">
      <c r="A83" s="12"/>
      <c r="B83" s="12"/>
      <c r="M83" s="120">
        <v>0.83333333333333304</v>
      </c>
      <c r="N83" s="120">
        <v>0.83333333333333304</v>
      </c>
      <c r="O83" s="119"/>
    </row>
    <row r="84" spans="1:15">
      <c r="A84" s="12"/>
      <c r="B84" s="12"/>
      <c r="M84" s="120">
        <v>0.84375</v>
      </c>
      <c r="N84" s="120">
        <v>0.84375</v>
      </c>
      <c r="O84" s="119"/>
    </row>
    <row r="85" spans="1:15">
      <c r="A85" s="12"/>
      <c r="B85" s="12"/>
      <c r="M85" s="120">
        <v>0.85416666666666696</v>
      </c>
      <c r="N85" s="120">
        <v>0.85416666666666696</v>
      </c>
      <c r="O85" s="119"/>
    </row>
    <row r="86" spans="1:15">
      <c r="A86" s="12"/>
      <c r="B86" s="12"/>
      <c r="M86" s="120">
        <v>0.86458333333333304</v>
      </c>
      <c r="N86" s="120">
        <v>0.86458333333333304</v>
      </c>
      <c r="O86" s="119"/>
    </row>
    <row r="87" spans="1:15">
      <c r="M87" s="120">
        <v>0.875</v>
      </c>
      <c r="N87" s="120">
        <v>0.875</v>
      </c>
      <c r="O87" s="119"/>
    </row>
    <row r="88" spans="1:15">
      <c r="M88" s="120">
        <v>0.88541666666666696</v>
      </c>
      <c r="N88" s="120">
        <v>0.88541666666666696</v>
      </c>
      <c r="O88" s="119"/>
    </row>
    <row r="89" spans="1:15">
      <c r="M89" s="120">
        <v>0.89583333333333304</v>
      </c>
      <c r="N89" s="120">
        <v>0.89583333333333304</v>
      </c>
      <c r="O89" s="119"/>
    </row>
    <row r="90" spans="1:15">
      <c r="M90" s="120">
        <v>0.90625</v>
      </c>
      <c r="N90" s="120">
        <v>0.90625</v>
      </c>
      <c r="O90" s="119"/>
    </row>
    <row r="91" spans="1:15">
      <c r="M91" s="120">
        <v>0.91666666666666696</v>
      </c>
      <c r="N91" s="120">
        <v>0.91666666666666696</v>
      </c>
      <c r="O91" s="119"/>
    </row>
    <row r="92" spans="1:15">
      <c r="M92" s="120">
        <v>0.92708333333333304</v>
      </c>
      <c r="N92" s="120">
        <v>0.92708333333333304</v>
      </c>
      <c r="O92" s="119"/>
    </row>
    <row r="93" spans="1:15">
      <c r="M93" s="120">
        <v>0.9375</v>
      </c>
      <c r="N93" s="120">
        <v>0.9375</v>
      </c>
      <c r="O93" s="119"/>
    </row>
    <row r="94" spans="1:15">
      <c r="M94" s="120">
        <v>0.94791666666666696</v>
      </c>
      <c r="N94" s="120">
        <v>0.94791666666666696</v>
      </c>
      <c r="O94" s="119"/>
    </row>
    <row r="95" spans="1:15">
      <c r="M95" s="120">
        <v>0.95833333333333304</v>
      </c>
      <c r="N95" s="120">
        <v>0.95833333333333304</v>
      </c>
      <c r="O95" s="119"/>
    </row>
    <row r="96" spans="1:15">
      <c r="M96" s="120">
        <v>0.96875</v>
      </c>
      <c r="N96" s="120">
        <v>0.96875</v>
      </c>
      <c r="O96" s="119"/>
    </row>
    <row r="97" spans="13:15">
      <c r="M97" s="120">
        <v>0.97916666666666696</v>
      </c>
      <c r="N97" s="120">
        <v>0.97916666666666696</v>
      </c>
      <c r="O97" s="119"/>
    </row>
    <row r="98" spans="13:15">
      <c r="M98" s="120">
        <v>0.98958333333333304</v>
      </c>
      <c r="N98" s="120">
        <v>0.98958333333333304</v>
      </c>
      <c r="O98" s="119"/>
    </row>
    <row r="99" spans="13:15">
      <c r="M99" s="120"/>
      <c r="N99" s="120">
        <v>0.999999999999999</v>
      </c>
      <c r="O99" s="119"/>
    </row>
    <row r="100" spans="13:15">
      <c r="M100" s="120"/>
      <c r="N100" s="120">
        <v>1.0104166666666701</v>
      </c>
      <c r="O100" s="119"/>
    </row>
    <row r="101" spans="13:15">
      <c r="M101" s="120"/>
      <c r="N101" s="120">
        <v>1.0208333333333299</v>
      </c>
      <c r="O101" s="119"/>
    </row>
    <row r="102" spans="13:15">
      <c r="M102" s="120"/>
      <c r="N102" s="120">
        <v>1.03125</v>
      </c>
      <c r="O102" s="119"/>
    </row>
    <row r="103" spans="13:15">
      <c r="M103" s="120"/>
      <c r="N103" s="120">
        <v>1.0416666666666601</v>
      </c>
      <c r="O103" s="119"/>
    </row>
    <row r="104" spans="13:15">
      <c r="M104" s="120"/>
      <c r="N104" s="120">
        <v>1.0520833333333299</v>
      </c>
      <c r="O104" s="119"/>
    </row>
    <row r="105" spans="13:15">
      <c r="M105" s="120"/>
      <c r="N105" s="120">
        <v>1.0625</v>
      </c>
      <c r="O105" s="119"/>
    </row>
    <row r="106" spans="13:15">
      <c r="M106" s="120"/>
      <c r="N106" s="120">
        <v>1.0729166666666601</v>
      </c>
      <c r="O106" s="119"/>
    </row>
    <row r="107" spans="13:15">
      <c r="M107" s="120"/>
      <c r="N107" s="120">
        <v>1.0833333333333299</v>
      </c>
      <c r="O107" s="119"/>
    </row>
    <row r="108" spans="13:15">
      <c r="M108" s="120"/>
      <c r="N108" s="120">
        <v>1.09374999999999</v>
      </c>
      <c r="O108" s="119"/>
    </row>
    <row r="109" spans="13:15">
      <c r="M109" s="120"/>
      <c r="N109" s="120">
        <v>1.1041666666666601</v>
      </c>
      <c r="O109" s="119"/>
    </row>
    <row r="110" spans="13:15">
      <c r="M110" s="120"/>
      <c r="N110" s="120">
        <v>1.1145833333333299</v>
      </c>
      <c r="O110" s="119"/>
    </row>
    <row r="111" spans="13:15">
      <c r="M111" s="120"/>
      <c r="N111" s="120">
        <v>1.12499999999999</v>
      </c>
      <c r="O111" s="119"/>
    </row>
    <row r="112" spans="13:15">
      <c r="M112" s="120"/>
      <c r="N112" s="120">
        <v>1.1354166666666601</v>
      </c>
      <c r="O112" s="119"/>
    </row>
    <row r="113" spans="13:15">
      <c r="M113" s="120"/>
      <c r="N113" s="120">
        <v>1.1458333333333199</v>
      </c>
      <c r="O113" s="119"/>
    </row>
    <row r="114" spans="13:15">
      <c r="M114" s="120"/>
      <c r="N114" s="120">
        <v>1.15624999999999</v>
      </c>
      <c r="O114" s="119"/>
    </row>
    <row r="115" spans="13:15">
      <c r="M115" s="120"/>
      <c r="N115" s="120">
        <v>1.1666666666666601</v>
      </c>
      <c r="O115" s="119"/>
    </row>
    <row r="116" spans="13:15">
      <c r="M116" s="120"/>
      <c r="N116" s="120">
        <v>1.1770833333333199</v>
      </c>
      <c r="O116" s="119"/>
    </row>
    <row r="117" spans="13:15">
      <c r="M117" s="120"/>
      <c r="N117" s="120">
        <v>1.18749999999999</v>
      </c>
      <c r="O117" s="119"/>
    </row>
    <row r="118" spans="13:15">
      <c r="M118" s="120"/>
      <c r="N118" s="120">
        <v>1.1979166666666501</v>
      </c>
      <c r="O118" s="119"/>
    </row>
    <row r="119" spans="13:15">
      <c r="M119" s="120"/>
      <c r="N119" s="120">
        <v>1.2083333333333199</v>
      </c>
      <c r="O119" s="119"/>
    </row>
    <row r="120" spans="13:15">
      <c r="M120" s="120"/>
      <c r="N120" s="120">
        <v>1.21874999999999</v>
      </c>
      <c r="O120" s="119"/>
    </row>
    <row r="121" spans="13:15">
      <c r="M121" s="120"/>
      <c r="N121" s="120">
        <v>1.2291666666666501</v>
      </c>
      <c r="O121" s="119"/>
    </row>
    <row r="122" spans="13:15">
      <c r="M122" s="120"/>
      <c r="N122" s="120">
        <v>1.2395833333333199</v>
      </c>
      <c r="O122" s="119"/>
    </row>
    <row r="123" spans="13:15">
      <c r="M123" s="120"/>
      <c r="N123" s="120">
        <v>1.24999999999998</v>
      </c>
      <c r="O123" s="119"/>
    </row>
    <row r="124" spans="13:15">
      <c r="M124" s="120"/>
      <c r="N124" s="120">
        <v>1.2604166666666501</v>
      </c>
      <c r="O124" s="119"/>
    </row>
    <row r="125" spans="13:15">
      <c r="M125" s="120"/>
      <c r="N125" s="120">
        <v>1.2708333333333199</v>
      </c>
      <c r="O125" s="119"/>
    </row>
    <row r="126" spans="13:15">
      <c r="M126" s="120"/>
      <c r="N126" s="120">
        <v>1.28124999999998</v>
      </c>
      <c r="O126" s="119"/>
    </row>
    <row r="127" spans="13:15">
      <c r="M127" s="120"/>
      <c r="N127" s="120">
        <v>1.2916666666666501</v>
      </c>
      <c r="O127" s="119"/>
    </row>
    <row r="128" spans="13:15">
      <c r="M128" s="120"/>
      <c r="N128" s="120">
        <v>1.3020833333333099</v>
      </c>
      <c r="O128" s="119"/>
    </row>
    <row r="129" spans="13:15">
      <c r="M129" s="120"/>
      <c r="N129" s="120">
        <v>1.31249999999998</v>
      </c>
      <c r="O129" s="119"/>
    </row>
    <row r="130" spans="13:15">
      <c r="M130" s="120"/>
      <c r="N130" s="120">
        <v>1.3229166666666501</v>
      </c>
      <c r="O130" s="119"/>
    </row>
    <row r="131" spans="13:15">
      <c r="M131" s="120"/>
      <c r="N131" s="120">
        <v>1.3333333333333099</v>
      </c>
      <c r="O131" s="119"/>
    </row>
    <row r="132" spans="13:15">
      <c r="M132" s="120"/>
      <c r="N132" s="120">
        <v>1.34374999999998</v>
      </c>
      <c r="O132" s="119"/>
    </row>
    <row r="133" spans="13:15">
      <c r="M133" s="120"/>
      <c r="N133" s="120">
        <v>1.3541666666666501</v>
      </c>
      <c r="O133" s="119"/>
    </row>
    <row r="134" spans="13:15">
      <c r="M134" s="120"/>
      <c r="N134" s="120">
        <v>1.3645833333333099</v>
      </c>
      <c r="O134" s="119"/>
    </row>
    <row r="135" spans="13:15">
      <c r="M135" s="120"/>
      <c r="N135" s="120">
        <v>1.37499999999998</v>
      </c>
      <c r="O135" s="119"/>
    </row>
    <row r="136" spans="13:15">
      <c r="M136" s="120"/>
      <c r="N136" s="120">
        <v>1.3854166666666401</v>
      </c>
      <c r="O136" s="119"/>
    </row>
    <row r="137" spans="13:15">
      <c r="M137" s="120"/>
      <c r="N137" s="120">
        <v>1.3958333333333099</v>
      </c>
      <c r="O137" s="119"/>
    </row>
    <row r="138" spans="13:15">
      <c r="M138" s="120"/>
      <c r="N138" s="120">
        <v>1.40624999999998</v>
      </c>
      <c r="O138" s="119"/>
    </row>
    <row r="139" spans="13:15">
      <c r="M139" s="120"/>
      <c r="N139" s="120">
        <v>1.4166666666666401</v>
      </c>
      <c r="O139" s="119"/>
    </row>
    <row r="140" spans="13:15">
      <c r="M140" s="121"/>
      <c r="N140" s="121"/>
      <c r="O140" s="122"/>
    </row>
  </sheetData>
  <phoneticPr fontId="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91918-1D05-44D4-AB73-858CB64C66B9}">
  <sheetPr codeName="Sheet10">
    <pageSetUpPr fitToPage="1"/>
  </sheetPr>
  <dimension ref="A1:AT124"/>
  <sheetViews>
    <sheetView zoomScale="115" zoomScaleNormal="115" zoomScaleSheetLayoutView="100" workbookViewId="0">
      <selection activeCell="AR20" sqref="AR20"/>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6</v>
      </c>
      <c r="G1" s="56" t="s">
        <v>89</v>
      </c>
      <c r="H1" s="57" t="s">
        <v>90</v>
      </c>
      <c r="I1" s="13"/>
      <c r="Q1" s="123"/>
      <c r="R1" s="124" t="str">
        <f>TEXT($AH$9,"yyyy/m/d")&amp;" ～ "&amp;IF(YEAR($AH$7)=YEAR($AH$9),TEXT($AH$7,"m/d"),TEXT($AH$7,"yyyy/m/d"))</f>
        <v>2025/6/1 ～ 6/30</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9" t="s">
        <v>145</v>
      </c>
      <c r="C3" s="229"/>
      <c r="D3" s="229"/>
      <c r="E3" s="256"/>
      <c r="F3" s="256"/>
      <c r="G3" s="256"/>
      <c r="H3" s="256"/>
      <c r="J3" s="262" t="s">
        <v>4</v>
      </c>
      <c r="K3" s="262"/>
      <c r="L3" s="263" t="s">
        <v>5</v>
      </c>
      <c r="M3" s="263"/>
      <c r="N3" s="263"/>
      <c r="O3" s="263"/>
      <c r="Q3" s="128"/>
      <c r="S3" s="18"/>
      <c r="T3" s="18"/>
      <c r="U3" s="18"/>
      <c r="V3" s="18"/>
      <c r="W3" s="18"/>
      <c r="X3" s="18"/>
      <c r="Y3" s="117" t="s">
        <v>4</v>
      </c>
      <c r="Z3" s="117"/>
      <c r="AA3" s="117" t="s">
        <v>5</v>
      </c>
      <c r="AB3" s="117"/>
      <c r="AC3" s="110"/>
      <c r="AD3" s="117"/>
      <c r="AF3" s="129"/>
      <c r="AQ3" s="14"/>
      <c r="AR3" s="14"/>
      <c r="AS3" s="14"/>
    </row>
    <row r="4" spans="1:45" ht="19.5" customHeight="1" thickBot="1">
      <c r="B4" s="229" t="s">
        <v>146</v>
      </c>
      <c r="C4" s="229"/>
      <c r="D4" s="229"/>
      <c r="E4" s="264"/>
      <c r="F4" s="264"/>
      <c r="G4" s="264"/>
      <c r="H4" s="264"/>
      <c r="J4" s="19" t="s">
        <v>23</v>
      </c>
      <c r="K4" s="265" t="str">
        <f>'5月'!$K$4&amp;""</f>
        <v/>
      </c>
      <c r="L4" s="265"/>
      <c r="M4" s="265"/>
      <c r="N4" s="265"/>
      <c r="O4" s="59" t="s">
        <v>91</v>
      </c>
      <c r="Q4" s="128"/>
      <c r="S4" s="70"/>
      <c r="T4" s="70"/>
      <c r="U4" s="70"/>
      <c r="V4" s="70"/>
      <c r="W4" s="58"/>
      <c r="X4" s="58"/>
      <c r="Y4" s="69" t="s">
        <v>23</v>
      </c>
      <c r="Z4" s="69"/>
      <c r="AA4" s="117" t="str">
        <f>$K$4&amp;""</f>
        <v/>
      </c>
      <c r="AB4" s="69"/>
      <c r="AC4" s="110"/>
      <c r="AD4" s="117"/>
      <c r="AF4" s="129"/>
      <c r="AH4" s="223" t="s">
        <v>20</v>
      </c>
      <c r="AI4" s="223" t="s">
        <v>9</v>
      </c>
      <c r="AJ4" s="223" t="s">
        <v>53</v>
      </c>
      <c r="AK4" s="222" t="s">
        <v>85</v>
      </c>
      <c r="AL4" s="222" t="s">
        <v>86</v>
      </c>
      <c r="AM4" s="222" t="s">
        <v>87</v>
      </c>
      <c r="AQ4" s="14"/>
      <c r="AR4" s="14"/>
      <c r="AS4" s="14"/>
    </row>
    <row r="5" spans="1:45" ht="5.25" customHeight="1" thickTop="1">
      <c r="B5" s="230" t="s">
        <v>147</v>
      </c>
      <c r="C5" s="230"/>
      <c r="D5" s="230"/>
      <c r="E5" s="255"/>
      <c r="F5" s="255"/>
      <c r="G5" s="255"/>
      <c r="H5" s="255"/>
      <c r="I5" s="60"/>
      <c r="J5" s="61"/>
      <c r="K5" s="257"/>
      <c r="L5" s="257"/>
      <c r="M5" s="258"/>
      <c r="N5" s="258"/>
      <c r="O5" s="258"/>
      <c r="Q5" s="128"/>
      <c r="T5" s="52"/>
      <c r="U5" s="52"/>
      <c r="V5" s="52"/>
      <c r="W5" s="52"/>
      <c r="AB5" s="52"/>
      <c r="AC5" s="52"/>
      <c r="AF5" s="129"/>
      <c r="AH5" s="223"/>
      <c r="AI5" s="223"/>
      <c r="AJ5" s="223"/>
      <c r="AK5" s="223"/>
      <c r="AL5" s="223"/>
      <c r="AM5" s="223"/>
      <c r="AQ5" s="14"/>
      <c r="AR5" s="14"/>
      <c r="AS5" s="14"/>
    </row>
    <row r="6" spans="1:45" ht="13.5" customHeight="1">
      <c r="B6" s="230"/>
      <c r="C6" s="230"/>
      <c r="D6" s="230"/>
      <c r="E6" s="256"/>
      <c r="F6" s="256"/>
      <c r="G6" s="256"/>
      <c r="H6" s="256"/>
      <c r="I6" s="60"/>
      <c r="J6" s="62" t="s">
        <v>92</v>
      </c>
      <c r="K6" s="62"/>
      <c r="L6" s="63" t="s">
        <v>93</v>
      </c>
      <c r="M6" s="259" t="str">
        <f>設定!$R$2</f>
        <v>03-5501-1271</v>
      </c>
      <c r="N6" s="259"/>
      <c r="O6" s="259"/>
      <c r="Q6" s="128"/>
      <c r="S6" s="58"/>
      <c r="T6" s="58"/>
      <c r="U6" s="58"/>
      <c r="V6" s="58"/>
      <c r="W6" s="58"/>
      <c r="X6" s="58"/>
      <c r="Y6" s="58"/>
      <c r="Z6" s="58"/>
      <c r="AB6" s="58"/>
      <c r="AC6" s="52"/>
      <c r="AF6" s="129"/>
      <c r="AH6" s="223"/>
      <c r="AI6" s="223"/>
      <c r="AJ6" s="223"/>
      <c r="AK6" s="223"/>
      <c r="AL6" s="223"/>
      <c r="AM6" s="223"/>
      <c r="AQ6" s="14"/>
      <c r="AR6" s="14"/>
      <c r="AS6" s="14"/>
    </row>
    <row r="7" spans="1:45">
      <c r="B7" s="230" t="s">
        <v>148</v>
      </c>
      <c r="C7" s="230"/>
      <c r="D7" s="230"/>
      <c r="E7" s="247" t="s">
        <v>94</v>
      </c>
      <c r="F7" s="247"/>
      <c r="G7" s="247"/>
      <c r="H7" s="247"/>
      <c r="I7" s="60"/>
      <c r="J7" s="64" t="s">
        <v>95</v>
      </c>
      <c r="K7" s="64"/>
      <c r="L7" s="65" t="s">
        <v>96</v>
      </c>
      <c r="M7" s="249" t="str">
        <f>設定!$R$3</f>
        <v>03-5501-1281</v>
      </c>
      <c r="N7" s="249"/>
      <c r="O7" s="249"/>
      <c r="Q7" s="128"/>
      <c r="S7" s="58"/>
      <c r="T7" s="58"/>
      <c r="U7" s="58"/>
      <c r="V7" s="58"/>
      <c r="W7" s="58"/>
      <c r="X7" s="58"/>
      <c r="Y7" s="58"/>
      <c r="Z7" s="58"/>
      <c r="AB7" s="58"/>
      <c r="AC7" s="52"/>
      <c r="AF7" s="129"/>
      <c r="AH7" s="90">
        <f>EOMONTH($B$13,0)</f>
        <v>45838</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30"/>
      <c r="C8" s="230"/>
      <c r="D8" s="230"/>
      <c r="E8" s="248"/>
      <c r="F8" s="248"/>
      <c r="G8" s="248"/>
      <c r="H8" s="248"/>
      <c r="I8" s="60"/>
      <c r="J8" s="66" t="s">
        <v>97</v>
      </c>
      <c r="K8" s="66"/>
      <c r="L8" s="250" t="str">
        <f>設定!$R$4</f>
        <v>https://wa-ki.jp/expenses-et/</v>
      </c>
      <c r="M8" s="250"/>
      <c r="N8" s="250"/>
      <c r="O8" s="250"/>
      <c r="Q8" s="128"/>
      <c r="AC8" s="52"/>
      <c r="AF8" s="129"/>
      <c r="AH8" s="160" t="s">
        <v>21</v>
      </c>
      <c r="AI8" s="160"/>
      <c r="AJ8" s="160"/>
      <c r="AK8" s="160" t="s">
        <v>10</v>
      </c>
      <c r="AL8" s="160" t="s">
        <v>79</v>
      </c>
      <c r="AM8" s="160"/>
      <c r="AP8" s="14" t="str">
        <f t="shared" ca="1" si="0"/>
        <v/>
      </c>
      <c r="AQ8" s="14"/>
      <c r="AR8" s="14"/>
      <c r="AS8" s="14"/>
    </row>
    <row r="9" spans="1:45" ht="21.95" customHeight="1">
      <c r="B9" s="231" t="s">
        <v>149</v>
      </c>
      <c r="C9" s="231"/>
      <c r="D9" s="231"/>
      <c r="E9" s="232" t="s">
        <v>98</v>
      </c>
      <c r="F9" s="232"/>
      <c r="G9" s="232"/>
      <c r="H9" s="232"/>
      <c r="I9" s="60"/>
      <c r="J9" s="60"/>
      <c r="K9" s="60"/>
      <c r="L9" s="60"/>
      <c r="M9" s="60"/>
      <c r="N9" s="60"/>
      <c r="O9" s="60"/>
      <c r="Q9" s="128"/>
      <c r="AC9" s="52"/>
      <c r="AF9" s="129"/>
      <c r="AH9" s="24">
        <f>IF($AH$7=EOMONTH($AH$7,0),EOMONTH($AH$7,-1)+1,EDATE($AH$7,-1)+1)</f>
        <v>45809</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306" t="s">
        <v>99</v>
      </c>
      <c r="F11" s="306"/>
      <c r="G11" s="306"/>
      <c r="H11" s="306"/>
      <c r="I11" s="92" t="s">
        <v>100</v>
      </c>
      <c r="J11" s="285" t="s">
        <v>101</v>
      </c>
      <c r="K11" s="286"/>
      <c r="L11" s="286"/>
      <c r="M11" s="286"/>
      <c r="N11" s="286"/>
      <c r="O11" s="307"/>
      <c r="P11" s="17"/>
      <c r="Q11" s="130"/>
      <c r="R11" s="29"/>
      <c r="S11" s="30"/>
      <c r="T11" s="30"/>
      <c r="U11" s="282" t="s">
        <v>50</v>
      </c>
      <c r="V11" s="283"/>
      <c r="W11" s="283"/>
      <c r="X11" s="284"/>
      <c r="Y11" s="30"/>
      <c r="Z11" s="30"/>
      <c r="AA11" s="30"/>
      <c r="AB11" s="30"/>
      <c r="AC11" s="30"/>
      <c r="AD11" s="30"/>
      <c r="AE11" s="31"/>
      <c r="AF11" s="129"/>
      <c r="AH11" s="32" t="s">
        <v>12</v>
      </c>
      <c r="AI11" s="33" t="s">
        <v>11</v>
      </c>
      <c r="AJ11" s="33" t="s">
        <v>11</v>
      </c>
      <c r="AK11" s="285" t="s">
        <v>77</v>
      </c>
      <c r="AL11" s="286"/>
      <c r="AM11" s="286"/>
      <c r="AN11" s="287"/>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45809</v>
      </c>
      <c r="C13" s="116" t="str">
        <f>IF(B13="","",TEXT($B13,"aaa"))</f>
        <v>日</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45809</v>
      </c>
      <c r="S13" s="46" t="str">
        <f>IF(R13="","",TEXT($R13,"aaa"))</f>
        <v>日</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9"/>
      <c r="AH13" s="148"/>
      <c r="AI13" s="149"/>
      <c r="AJ13" s="150"/>
      <c r="AK13" s="78" t="str" cm="1">
        <f t="array" ref="AK13">_xlfn.IFS($R13="","",$AH13="振替出勤日","平",OR($AH13="祝日扱い",$T13="祝"),"祝",OR($S13="土",$S13="日"),$S13,TRUE,"平")</f>
        <v>日</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45810</v>
      </c>
      <c r="C14" s="116" t="str">
        <f t="shared" ref="C14:C43" si="11">IF(B14="","",TEXT($B14,"aaa"))</f>
        <v>月</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45810</v>
      </c>
      <c r="S14" s="46" t="str">
        <f t="shared" ref="S14:S43" si="13">IF(R14="","",TEXT($R14,"aaa"))</f>
        <v>月</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45811</v>
      </c>
      <c r="C15" s="116" t="str">
        <f t="shared" si="11"/>
        <v>火</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45811</v>
      </c>
      <c r="S15" s="46" t="str">
        <f t="shared" si="13"/>
        <v>火</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45812</v>
      </c>
      <c r="C16" s="116" t="str">
        <f t="shared" si="11"/>
        <v>水</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45812</v>
      </c>
      <c r="S16" s="48" t="str">
        <f t="shared" si="13"/>
        <v>水</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45813</v>
      </c>
      <c r="C17" s="116" t="str">
        <f t="shared" si="11"/>
        <v>木</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45813</v>
      </c>
      <c r="S17" s="48" t="str">
        <f t="shared" si="13"/>
        <v>木</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45814</v>
      </c>
      <c r="C18" s="116" t="str">
        <f t="shared" si="11"/>
        <v>金</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45814</v>
      </c>
      <c r="S18" s="48" t="str">
        <f t="shared" si="13"/>
        <v>金</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45815</v>
      </c>
      <c r="C19" s="116" t="str">
        <f t="shared" si="11"/>
        <v>土</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45815</v>
      </c>
      <c r="S19" s="48" t="str">
        <f t="shared" si="13"/>
        <v>土</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t="str">
        <f t="shared" si="9"/>
        <v/>
      </c>
      <c r="AF19" s="129"/>
      <c r="AH19" s="148"/>
      <c r="AI19" s="149"/>
      <c r="AJ19" s="150"/>
      <c r="AK19" s="78" t="str" cm="1">
        <f t="array" ref="AK19">_xlfn.IFS($R19="","",$AH19="振替出勤日","平",OR($AH19="祝日扱い",$T19="祝"),"祝",OR($S19="土",$S19="日"),$S19,TRUE,"平")</f>
        <v>土</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45816</v>
      </c>
      <c r="C20" s="116" t="str">
        <f t="shared" si="11"/>
        <v>日</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45816</v>
      </c>
      <c r="S20" s="48" t="str">
        <f t="shared" si="13"/>
        <v>日</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t="str">
        <f t="shared" si="9"/>
        <v/>
      </c>
      <c r="AF20" s="129"/>
      <c r="AH20" s="148"/>
      <c r="AI20" s="149"/>
      <c r="AJ20" s="150"/>
      <c r="AK20" s="78" t="str" cm="1">
        <f t="array" ref="AK20">_xlfn.IFS($R20="","",$AH20="振替出勤日","平",OR($AH20="祝日扱い",$T20="祝"),"祝",OR($S20="土",$S20="日"),$S20,TRUE,"平")</f>
        <v>日</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45817</v>
      </c>
      <c r="C21" s="116" t="str">
        <f t="shared" si="11"/>
        <v>月</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45817</v>
      </c>
      <c r="S21" s="48" t="str">
        <f t="shared" si="13"/>
        <v>月</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45818</v>
      </c>
      <c r="C22" s="116" t="str">
        <f t="shared" si="11"/>
        <v>火</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45818</v>
      </c>
      <c r="S22" s="48" t="str">
        <f t="shared" si="13"/>
        <v>火</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45819</v>
      </c>
      <c r="C23" s="116" t="str">
        <f t="shared" si="11"/>
        <v>水</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45819</v>
      </c>
      <c r="S23" s="48" t="str">
        <f t="shared" si="13"/>
        <v>水</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45820</v>
      </c>
      <c r="C24" s="116" t="str">
        <f t="shared" si="11"/>
        <v>木</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45820</v>
      </c>
      <c r="S24" s="48" t="str">
        <f t="shared" si="13"/>
        <v>木</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45821</v>
      </c>
      <c r="C25" s="116" t="str">
        <f t="shared" si="11"/>
        <v>金</v>
      </c>
      <c r="D25" s="98" t="str" cm="1">
        <f t="array" ref="D25">_xlfn.IFS($C25="日","",COUNTIF(設定!$A:$A,$B25)=1,"祝",$C25&lt;&gt;"日","")</f>
        <v/>
      </c>
      <c r="E25" s="99"/>
      <c r="F25" s="100"/>
      <c r="G25" s="100"/>
      <c r="H25" s="101"/>
      <c r="I25" s="152"/>
      <c r="J25" s="102" t="s">
        <v>112</v>
      </c>
      <c r="K25" s="67" t="s">
        <v>112</v>
      </c>
      <c r="L25" s="67" t="s">
        <v>112</v>
      </c>
      <c r="M25" s="67" t="s">
        <v>112</v>
      </c>
      <c r="N25" s="67" t="s">
        <v>112</v>
      </c>
      <c r="O25" s="68" t="s">
        <v>112</v>
      </c>
      <c r="Q25" s="128"/>
      <c r="R25" s="45">
        <f t="shared" si="12"/>
        <v>45821</v>
      </c>
      <c r="S25" s="48" t="str">
        <f t="shared" si="13"/>
        <v>金</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9"/>
      <c r="AH25" s="148"/>
      <c r="AI25" s="149"/>
      <c r="AJ25" s="150"/>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45822</v>
      </c>
      <c r="C26" s="116" t="str">
        <f t="shared" si="11"/>
        <v>土</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45822</v>
      </c>
      <c r="S26" s="48" t="str">
        <f t="shared" si="13"/>
        <v>土</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t="str">
        <f t="shared" si="9"/>
        <v/>
      </c>
      <c r="AF26" s="129"/>
      <c r="AH26" s="148"/>
      <c r="AI26" s="149"/>
      <c r="AJ26" s="150"/>
      <c r="AK26" s="78" t="str" cm="1">
        <f t="array" ref="AK26">_xlfn.IFS($R26="","",$AH26="振替出勤日","平",OR($AH26="祝日扱い",$T26="祝"),"祝",OR($S26="土",$S26="日"),$S26,TRUE,"平")</f>
        <v>土</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45823</v>
      </c>
      <c r="C27" s="116" t="str">
        <f t="shared" si="11"/>
        <v>日</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45823</v>
      </c>
      <c r="S27" s="48" t="str">
        <f t="shared" si="13"/>
        <v>日</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9"/>
      <c r="AH27" s="148"/>
      <c r="AI27" s="149"/>
      <c r="AJ27" s="150"/>
      <c r="AK27" s="78" t="str" cm="1">
        <f t="array" ref="AK27">_xlfn.IFS($R27="","",$AH27="振替出勤日","平",OR($AH27="祝日扱い",$T27="祝"),"祝",OR($S27="土",$S27="日"),$S27,TRUE,"平")</f>
        <v>日</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45824</v>
      </c>
      <c r="C28" s="116" t="str">
        <f t="shared" si="11"/>
        <v>月</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45824</v>
      </c>
      <c r="S28" s="48" t="str">
        <f t="shared" si="13"/>
        <v>月</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45825</v>
      </c>
      <c r="C29" s="116" t="str">
        <f t="shared" si="11"/>
        <v>火</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45825</v>
      </c>
      <c r="S29" s="48" t="str">
        <f t="shared" si="13"/>
        <v>火</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45826</v>
      </c>
      <c r="C30" s="116" t="str">
        <f t="shared" si="11"/>
        <v>水</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45826</v>
      </c>
      <c r="S30" s="48" t="str">
        <f t="shared" si="13"/>
        <v>水</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45827</v>
      </c>
      <c r="C31" s="116" t="str">
        <f t="shared" si="11"/>
        <v>木</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45827</v>
      </c>
      <c r="S31" s="48" t="str">
        <f t="shared" si="13"/>
        <v>木</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45828</v>
      </c>
      <c r="C32" s="116" t="str">
        <f t="shared" si="11"/>
        <v>金</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45828</v>
      </c>
      <c r="S32" s="48" t="str">
        <f t="shared" si="13"/>
        <v>金</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45829</v>
      </c>
      <c r="C33" s="116" t="str">
        <f t="shared" si="11"/>
        <v>土</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45829</v>
      </c>
      <c r="S33" s="48" t="str">
        <f t="shared" si="13"/>
        <v>土</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9"/>
      <c r="AH33" s="148"/>
      <c r="AI33" s="149"/>
      <c r="AJ33" s="150"/>
      <c r="AK33" s="78" t="str" cm="1">
        <f t="array" ref="AK33">_xlfn.IFS($R33="","",$AH33="振替出勤日","平",OR($AH33="祝日扱い",$T33="祝"),"祝",OR($S33="土",$S33="日"),$S33,TRUE,"平")</f>
        <v>土</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45830</v>
      </c>
      <c r="C34" s="116" t="str">
        <f t="shared" si="11"/>
        <v>日</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45830</v>
      </c>
      <c r="S34" s="48" t="str">
        <f t="shared" si="13"/>
        <v>日</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9"/>
      <c r="AH34" s="148"/>
      <c r="AI34" s="149"/>
      <c r="AJ34" s="150"/>
      <c r="AK34" s="78" t="str" cm="1">
        <f t="array" ref="AK34">_xlfn.IFS($R34="","",$AH34="振替出勤日","平",OR($AH34="祝日扱い",$T34="祝"),"祝",OR($S34="土",$S34="日"),$S34,TRUE,"平")</f>
        <v>日</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45831</v>
      </c>
      <c r="C35" s="116" t="str">
        <f t="shared" si="11"/>
        <v>月</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45831</v>
      </c>
      <c r="S35" s="48" t="str">
        <f t="shared" si="13"/>
        <v>月</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45832</v>
      </c>
      <c r="C36" s="116" t="str">
        <f t="shared" si="11"/>
        <v>火</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45832</v>
      </c>
      <c r="S36" s="48" t="str">
        <f t="shared" si="13"/>
        <v>火</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45833</v>
      </c>
      <c r="C37" s="116" t="str">
        <f t="shared" si="11"/>
        <v>水</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45833</v>
      </c>
      <c r="S37" s="48" t="str">
        <f t="shared" si="13"/>
        <v>水</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45834</v>
      </c>
      <c r="C38" s="116" t="str">
        <f t="shared" si="11"/>
        <v>木</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45834</v>
      </c>
      <c r="S38" s="48" t="str">
        <f t="shared" si="13"/>
        <v>木</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45835</v>
      </c>
      <c r="C39" s="116" t="str">
        <f t="shared" si="11"/>
        <v>金</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45835</v>
      </c>
      <c r="S39" s="48" t="str">
        <f t="shared" si="13"/>
        <v>金</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45836</v>
      </c>
      <c r="C40" s="116" t="str">
        <f t="shared" si="11"/>
        <v>土</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45836</v>
      </c>
      <c r="S40" s="48" t="str">
        <f t="shared" si="13"/>
        <v>土</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t="str">
        <f t="shared" si="9"/>
        <v/>
      </c>
      <c r="AF40" s="129"/>
      <c r="AH40" s="148"/>
      <c r="AI40" s="149"/>
      <c r="AJ40" s="150"/>
      <c r="AK40" s="78" t="str" cm="1">
        <f t="array" ref="AK40">_xlfn.IFS($R40="","",$AH40="振替出勤日","平",OR($AH40="祝日扱い",$T40="祝"),"祝",OR($S40="土",$S40="日"),$S40,TRUE,"平")</f>
        <v>土</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45837</v>
      </c>
      <c r="C41" s="116" t="str">
        <f t="shared" si="11"/>
        <v>日</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45837</v>
      </c>
      <c r="S41" s="48" t="str">
        <f t="shared" si="13"/>
        <v>日</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t="str">
        <f t="shared" si="9"/>
        <v/>
      </c>
      <c r="AF41" s="129"/>
      <c r="AH41" s="148"/>
      <c r="AI41" s="149"/>
      <c r="AJ41" s="150"/>
      <c r="AK41" s="78" t="str" cm="1">
        <f t="array" ref="AK41">_xlfn.IFS($R41="","",$AH41="振替出勤日","平",OR($AH41="祝日扱い",$T41="祝"),"祝",OR($S41="土",$S41="日"),$S41,TRUE,"平")</f>
        <v>日</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45838</v>
      </c>
      <c r="C42" s="116" t="str">
        <f t="shared" si="11"/>
        <v>月</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45838</v>
      </c>
      <c r="S42" s="48" t="str">
        <f t="shared" si="13"/>
        <v>月</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6" t="str">
        <f t="shared" si="11"/>
        <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9"/>
      <c r="AH43" s="148"/>
      <c r="AI43" s="149"/>
      <c r="AJ43" s="150"/>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302" t="s">
        <v>54</v>
      </c>
      <c r="Z44" s="304" t="s">
        <v>3</v>
      </c>
      <c r="AA44" s="304" t="str">
        <f>AA12</f>
        <v>休日
勤務</v>
      </c>
      <c r="AB44" s="304" t="str">
        <f>AB12</f>
        <v/>
      </c>
      <c r="AC44" s="304" t="s">
        <v>52</v>
      </c>
      <c r="AD44" s="304" t="s">
        <v>88</v>
      </c>
      <c r="AE44" s="288" t="s">
        <v>51</v>
      </c>
      <c r="AF44" s="129"/>
      <c r="AO44" s="52" t="str" cm="1">
        <f t="array" aca="1" ref="AO44" ca="1">_xlfn.IFS($AO43&lt;&gt;"","-",_xlfn.FLOOR.MATH($AN44,"0:0:1")&lt;=$AL$9,"",TRUE,IF($AK44&lt;&gt;"平",$AL$9-$AN43+$U44+IF($AL$9-$AN43+$U44&gt;=12/24,IF(AND($V44="",$AL44&gt;=8/24),1/24,$V44),0),$AL$9-$AN43+$U44+8/24+IF(AND($V44="",$AL44&gt;=8/24),1/24,$V44)))</f>
        <v/>
      </c>
    </row>
    <row r="45" spans="1:46" ht="14.25" customHeight="1">
      <c r="B45" s="290" t="s">
        <v>113</v>
      </c>
      <c r="C45" s="145" t="s">
        <v>114</v>
      </c>
      <c r="D45" s="293" t="s">
        <v>131</v>
      </c>
      <c r="E45" s="293"/>
      <c r="F45" s="293"/>
      <c r="G45" s="293"/>
      <c r="H45" s="294"/>
      <c r="I45" s="17"/>
      <c r="J45" s="295" t="s">
        <v>115</v>
      </c>
      <c r="K45" s="296"/>
      <c r="L45" s="296"/>
      <c r="M45" s="296"/>
      <c r="N45" s="296"/>
      <c r="O45" s="297"/>
      <c r="P45" s="17"/>
      <c r="Q45" s="131"/>
      <c r="R45" s="51"/>
      <c r="S45" s="52"/>
      <c r="T45" s="52"/>
      <c r="U45" s="52"/>
      <c r="V45" s="52"/>
      <c r="Y45" s="303"/>
      <c r="Z45" s="305"/>
      <c r="AA45" s="305"/>
      <c r="AB45" s="305"/>
      <c r="AC45" s="305"/>
      <c r="AD45" s="305"/>
      <c r="AE45" s="289"/>
      <c r="AF45" s="129"/>
      <c r="AG45" s="50"/>
      <c r="AH45" s="50"/>
      <c r="AI45" s="50"/>
      <c r="AJ45" s="50"/>
      <c r="AK45" s="50"/>
      <c r="AL45" s="26" t="s">
        <v>7</v>
      </c>
      <c r="AN45" s="26" t="s">
        <v>3</v>
      </c>
    </row>
    <row r="46" spans="1:46" ht="14.25" customHeight="1">
      <c r="B46" s="291"/>
      <c r="C46" s="146" t="s">
        <v>114</v>
      </c>
      <c r="D46" s="298" t="s">
        <v>116</v>
      </c>
      <c r="E46" s="298"/>
      <c r="F46" s="298"/>
      <c r="G46" s="298"/>
      <c r="H46" s="299"/>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168</v>
      </c>
      <c r="AF46" s="129"/>
      <c r="AG46" s="84"/>
      <c r="AH46" s="50"/>
      <c r="AI46" s="50"/>
      <c r="AJ46" s="50"/>
      <c r="AK46" s="84"/>
      <c r="AL46" s="85">
        <f ca="1">_xlfn.FLOOR.MATH(ROUND(SUM(AL$13:AL$43)*24,5),"0.25")</f>
        <v>0</v>
      </c>
      <c r="AN46" s="85">
        <f ca="1">_xlfn.FLOOR.MATH(ROUND(MAX(AN$13:AN$43)*24,5),"0.25")</f>
        <v>0</v>
      </c>
    </row>
    <row r="47" spans="1:46" ht="14.25" customHeight="1">
      <c r="B47" s="292"/>
      <c r="C47" s="147" t="s">
        <v>114</v>
      </c>
      <c r="D47" s="300" t="s">
        <v>117</v>
      </c>
      <c r="E47" s="300"/>
      <c r="F47" s="300"/>
      <c r="G47" s="300"/>
      <c r="H47" s="301"/>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72" t="s">
        <v>118</v>
      </c>
      <c r="C48" s="272"/>
      <c r="D48" s="272"/>
      <c r="E48" s="272"/>
      <c r="F48" s="272"/>
      <c r="G48" s="272"/>
      <c r="H48" s="272"/>
      <c r="I48" s="272"/>
      <c r="J48" s="272"/>
      <c r="K48" s="273" t="s">
        <v>119</v>
      </c>
      <c r="L48" s="273"/>
      <c r="M48" s="273"/>
      <c r="N48" s="274" t="str">
        <f>TEXT((SUMPRODUCT($E$13:$E$43,$G$13:$G$43,ROW($B$13:$B$43))+SUM($F$13:$F$43))*100000+COUNTA($F$13:$F$43),"000-0000")</f>
        <v>000-0000</v>
      </c>
      <c r="O48" s="274"/>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168</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75" t="s">
        <v>84</v>
      </c>
      <c r="C50" s="276"/>
      <c r="D50" s="114"/>
      <c r="E50" s="115"/>
      <c r="F50" s="115"/>
      <c r="G50" s="115"/>
      <c r="H50" s="115"/>
      <c r="I50" s="115"/>
      <c r="J50" s="277"/>
      <c r="K50" s="277"/>
      <c r="L50" s="277"/>
      <c r="M50" s="277"/>
      <c r="N50" s="277"/>
      <c r="O50" s="278"/>
      <c r="Q50" s="128"/>
      <c r="R50" s="279"/>
      <c r="S50" s="280"/>
      <c r="T50" s="280"/>
      <c r="U50" s="280"/>
      <c r="V50" s="280"/>
      <c r="W50" s="280"/>
      <c r="X50" s="280"/>
      <c r="Y50" s="280"/>
      <c r="Z50" s="280"/>
      <c r="AA50" s="280"/>
      <c r="AB50" s="280"/>
      <c r="AC50" s="280"/>
      <c r="AD50" s="280"/>
      <c r="AE50" s="281"/>
      <c r="AF50" s="129"/>
      <c r="AP50" s="15"/>
      <c r="AR50" s="15"/>
      <c r="AS50" s="15"/>
    </row>
    <row r="51" spans="2:46">
      <c r="B51" s="23"/>
      <c r="C51" s="23"/>
      <c r="D51" s="23"/>
      <c r="Q51" s="128"/>
      <c r="R51" s="266"/>
      <c r="S51" s="267"/>
      <c r="T51" s="267"/>
      <c r="U51" s="267"/>
      <c r="V51" s="267"/>
      <c r="W51" s="267"/>
      <c r="X51" s="267"/>
      <c r="Y51" s="267"/>
      <c r="Z51" s="267"/>
      <c r="AA51" s="267"/>
      <c r="AB51" s="267"/>
      <c r="AC51" s="267"/>
      <c r="AD51" s="267"/>
      <c r="AE51" s="268"/>
      <c r="AF51" s="129"/>
      <c r="AP51" s="15"/>
      <c r="AR51" s="15"/>
      <c r="AS51" s="15"/>
      <c r="AT51" s="15"/>
    </row>
    <row r="52" spans="2:46">
      <c r="B52" s="23"/>
      <c r="C52" s="23"/>
      <c r="D52" s="23"/>
      <c r="Q52" s="128"/>
      <c r="R52" s="266" t="str">
        <f ca="1">IF(AND($AK$7*$AL$7&gt;0,$Z$47&lt;0),"時間外勤務として"&amp;VLOOKUP($AI$7,設定!$G:$I,3,0)*24&amp;"H×"&amp;$AK$7&amp;"/"&amp;$AL$7&amp;"日＝"&amp;ROUND($AK$9*24,2)&amp;"H以降よりご請求致します。","")</f>
        <v/>
      </c>
      <c r="S52" s="267"/>
      <c r="T52" s="267"/>
      <c r="U52" s="267"/>
      <c r="V52" s="267"/>
      <c r="W52" s="267"/>
      <c r="X52" s="267"/>
      <c r="Y52" s="267"/>
      <c r="Z52" s="267"/>
      <c r="AA52" s="267"/>
      <c r="AB52" s="267"/>
      <c r="AC52" s="267"/>
      <c r="AD52" s="267"/>
      <c r="AE52" s="268"/>
      <c r="AF52" s="129"/>
      <c r="AP52" s="15"/>
      <c r="AR52" s="15"/>
      <c r="AS52" s="15"/>
      <c r="AT52" s="15"/>
    </row>
    <row r="53" spans="2:46">
      <c r="B53" s="23"/>
      <c r="C53" s="23"/>
      <c r="D53" s="23"/>
      <c r="Q53" s="128"/>
      <c r="R53" s="266" t="str">
        <f ca="1">IF(AND(COUNTIF($AO$13:$AO$44,"-")&gt;0,$AK$7*$AL$7&gt;0),"60H×"&amp;$AK$7&amp;"/"&amp;$AL$7&amp;"日＝"&amp;ROUND($AL$9*24,2)&amp;"H以降よりご請求致します。","")</f>
        <v/>
      </c>
      <c r="S53" s="267"/>
      <c r="T53" s="267"/>
      <c r="U53" s="267"/>
      <c r="V53" s="267"/>
      <c r="W53" s="267"/>
      <c r="X53" s="267"/>
      <c r="Y53" s="267"/>
      <c r="Z53" s="267"/>
      <c r="AA53" s="267"/>
      <c r="AB53" s="267"/>
      <c r="AC53" s="267"/>
      <c r="AD53" s="267"/>
      <c r="AE53" s="268"/>
      <c r="AF53" s="129"/>
      <c r="AJ53" s="86"/>
      <c r="AP53" s="15"/>
      <c r="AT53" s="15"/>
    </row>
    <row r="54" spans="2:46">
      <c r="B54" s="23"/>
      <c r="C54" s="23"/>
      <c r="D54" s="23"/>
      <c r="Q54" s="128"/>
      <c r="R54" s="269" t="str" cm="1">
        <f t="array" aca="1" ref="R54" ca="1">IFERROR("※"&amp;TEXT(INDEX($R$13:$R$44,MATCH("-",$AO$13:$AO$44,0)-1),"M/d  ")&amp;TEXT(INDEX($AO$13:$AO$44,MATCH("-",$AO$13:$AO$44,0)-1),"h:mm")&amp;"以降60H超","")</f>
        <v/>
      </c>
      <c r="S54" s="270"/>
      <c r="T54" s="270"/>
      <c r="U54" s="270"/>
      <c r="V54" s="270"/>
      <c r="W54" s="270"/>
      <c r="X54" s="270"/>
      <c r="Y54" s="270"/>
      <c r="Z54" s="270"/>
      <c r="AA54" s="270"/>
      <c r="AB54" s="270"/>
      <c r="AC54" s="270"/>
      <c r="AD54" s="270"/>
      <c r="AE54" s="271"/>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g5jZNfl9/XkiBDznkYeybMZRBfrSff8qsSAaWh8cu7XnF+e46DGTkVtF740UG7D0nNr94p120si/aWfwjZxTqg==" saltValue="jFIuY8k53mgsqaHvXXgbEA=="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55" priority="4">
      <formula>OR($C13="土",$C13="日",$D13="祝")</formula>
    </cfRule>
  </conditionalFormatting>
  <conditionalFormatting sqref="B13:H42 J13:O42">
    <cfRule type="expression" dxfId="54" priority="3">
      <formula>$C13&lt;&gt;"土"</formula>
    </cfRule>
  </conditionalFormatting>
  <conditionalFormatting sqref="R13:T43">
    <cfRule type="expression" dxfId="53" priority="8">
      <formula>OR($S13="土",$S13="日",$T13="祝")</formula>
    </cfRule>
  </conditionalFormatting>
  <conditionalFormatting sqref="R13:AE42 AH13:AO42">
    <cfRule type="expression" dxfId="52" priority="5">
      <formula>$S13&lt;&gt;"土"</formula>
    </cfRule>
  </conditionalFormatting>
  <conditionalFormatting sqref="U13:X43">
    <cfRule type="expression" dxfId="51" priority="1">
      <formula>_xlfn.ISFORMULA(U13)</formula>
    </cfRule>
  </conditionalFormatting>
  <conditionalFormatting sqref="AH13:AH43">
    <cfRule type="expression" dxfId="50" priority="6">
      <formula>$AH13&lt;&gt;""</formula>
    </cfRule>
  </conditionalFormatting>
  <conditionalFormatting sqref="AI13:AJ43">
    <cfRule type="expression" dxfId="49" priority="7">
      <formula>AI13&lt;&gt;""</formula>
    </cfRule>
  </conditionalFormatting>
  <conditionalFormatting sqref="AJ7">
    <cfRule type="expression" dxfId="48" priority="2">
      <formula>COUNTIF($AI$7,"*H日*")&gt;0</formula>
    </cfRule>
  </conditionalFormatting>
  <dataValidations count="2">
    <dataValidation type="date" operator="greaterThan" allowBlank="1" showInputMessage="1" showErrorMessage="1" sqref="AH7" xr:uid="{24753527-0B4C-4D82-BC19-FA65DEA730F0}">
      <formula1>42369</formula1>
    </dataValidation>
    <dataValidation type="list" allowBlank="1" showInputMessage="1" showErrorMessage="1" sqref="AJ7" xr:uid="{24CAF228-5B58-4B71-B9BC-F6770A376630}">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77D38A9E-967F-4C11-BA36-188CF1259351}">
          <x14:formula1>
            <xm:f>設定!$T$14:$T$20</xm:f>
          </x14:formula1>
          <xm:sqref>E7:H8</xm:sqref>
        </x14:dataValidation>
        <x14:dataValidation type="list" allowBlank="1" showInputMessage="1" showErrorMessage="1" xr:uid="{EB41B3A2-59F6-4C93-A229-2C9AAD4B5002}">
          <x14:formula1>
            <xm:f>設定!$K$3:$K$7</xm:f>
          </x14:formula1>
          <xm:sqref>AH13:AH43</xm:sqref>
        </x14:dataValidation>
        <x14:dataValidation type="list" allowBlank="1" showInputMessage="1" showErrorMessage="1" xr:uid="{EA50283E-57E2-4F90-8411-DD53CF4BA881}">
          <x14:formula1>
            <xm:f>設定!$G$3:$G$23</xm:f>
          </x14:formula1>
          <xm:sqref>AI7</xm:sqref>
        </x14:dataValidation>
        <x14:dataValidation type="list" allowBlank="1" showInputMessage="1" showErrorMessage="1" xr:uid="{9D873856-5934-4300-B91E-969D9D0E3FC2}">
          <x14:formula1>
            <xm:f>設定!$N$3:$N$139</xm:f>
          </x14:formula1>
          <xm:sqref>G13:G43</xm:sqref>
        </x14:dataValidation>
        <x14:dataValidation type="list" allowBlank="1" showInputMessage="1" showErrorMessage="1" xr:uid="{E30C7CEC-13D0-4E7D-9E04-A9CF294A66EB}">
          <x14:formula1>
            <xm:f>設定!$O$3:$O$23</xm:f>
          </x14:formula1>
          <xm:sqref>F13:F43</xm:sqref>
        </x14:dataValidation>
        <x14:dataValidation type="list" allowBlank="1" showInputMessage="1" showErrorMessage="1" xr:uid="{FCF8D460-DE3A-4ADC-B707-6FE032788E2A}">
          <x14:formula1>
            <xm:f>設定!$M$3:$M$98</xm:f>
          </x14:formula1>
          <xm:sqref>E13:E43</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BB702-4500-4E49-9AE4-87FA63967E3E}">
  <sheetPr codeName="Sheet11">
    <pageSetUpPr fitToPage="1"/>
  </sheetPr>
  <dimension ref="A1:AT124"/>
  <sheetViews>
    <sheetView zoomScale="115" zoomScaleNormal="115" zoomScaleSheetLayoutView="100" workbookViewId="0">
      <selection activeCell="AR20" sqref="AR20"/>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7</v>
      </c>
      <c r="G1" s="56" t="s">
        <v>89</v>
      </c>
      <c r="H1" s="57" t="s">
        <v>90</v>
      </c>
      <c r="I1" s="13"/>
      <c r="Q1" s="123"/>
      <c r="R1" s="124" t="str">
        <f>TEXT($AH$9,"yyyy/m/d")&amp;" ～ "&amp;IF(YEAR($AH$7)=YEAR($AH$9),TEXT($AH$7,"m/d"),TEXT($AH$7,"yyyy/m/d"))</f>
        <v>2025/7/1 ～ 7/31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9" t="s">
        <v>145</v>
      </c>
      <c r="C3" s="229"/>
      <c r="D3" s="229"/>
      <c r="E3" s="256"/>
      <c r="F3" s="256"/>
      <c r="G3" s="256"/>
      <c r="H3" s="256"/>
      <c r="J3" s="262" t="s">
        <v>4</v>
      </c>
      <c r="K3" s="262"/>
      <c r="L3" s="263" t="s">
        <v>5</v>
      </c>
      <c r="M3" s="263"/>
      <c r="N3" s="263"/>
      <c r="O3" s="263"/>
      <c r="Q3" s="128"/>
      <c r="S3" s="18"/>
      <c r="T3" s="18"/>
      <c r="U3" s="18"/>
      <c r="V3" s="18"/>
      <c r="W3" s="18"/>
      <c r="X3" s="18"/>
      <c r="Y3" s="117" t="s">
        <v>4</v>
      </c>
      <c r="Z3" s="117"/>
      <c r="AA3" s="117" t="s">
        <v>5</v>
      </c>
      <c r="AB3" s="117"/>
      <c r="AC3" s="110"/>
      <c r="AD3" s="117"/>
      <c r="AF3" s="129"/>
      <c r="AQ3" s="14"/>
      <c r="AR3" s="14"/>
      <c r="AS3" s="14"/>
    </row>
    <row r="4" spans="1:45" ht="19.5" customHeight="1" thickBot="1">
      <c r="B4" s="229" t="s">
        <v>146</v>
      </c>
      <c r="C4" s="229"/>
      <c r="D4" s="229"/>
      <c r="E4" s="264"/>
      <c r="F4" s="264"/>
      <c r="G4" s="264"/>
      <c r="H4" s="264"/>
      <c r="J4" s="19" t="s">
        <v>23</v>
      </c>
      <c r="K4" s="265" t="str">
        <f>'6月'!$K$4&amp;""</f>
        <v/>
      </c>
      <c r="L4" s="265"/>
      <c r="M4" s="265"/>
      <c r="N4" s="265"/>
      <c r="O4" s="59" t="s">
        <v>91</v>
      </c>
      <c r="Q4" s="128"/>
      <c r="S4" s="70"/>
      <c r="T4" s="70"/>
      <c r="U4" s="70"/>
      <c r="V4" s="70"/>
      <c r="W4" s="58"/>
      <c r="X4" s="58"/>
      <c r="Y4" s="69" t="s">
        <v>23</v>
      </c>
      <c r="Z4" s="69"/>
      <c r="AA4" s="117" t="str">
        <f>$K$4&amp;""</f>
        <v/>
      </c>
      <c r="AB4" s="69"/>
      <c r="AC4" s="110"/>
      <c r="AD4" s="117"/>
      <c r="AF4" s="129"/>
      <c r="AH4" s="223" t="s">
        <v>20</v>
      </c>
      <c r="AI4" s="223" t="s">
        <v>9</v>
      </c>
      <c r="AJ4" s="223" t="s">
        <v>53</v>
      </c>
      <c r="AK4" s="222" t="s">
        <v>85</v>
      </c>
      <c r="AL4" s="222" t="s">
        <v>86</v>
      </c>
      <c r="AM4" s="222" t="s">
        <v>87</v>
      </c>
      <c r="AQ4" s="14"/>
      <c r="AR4" s="14"/>
      <c r="AS4" s="14"/>
    </row>
    <row r="5" spans="1:45" ht="5.25" customHeight="1" thickTop="1">
      <c r="B5" s="230" t="s">
        <v>147</v>
      </c>
      <c r="C5" s="230"/>
      <c r="D5" s="230"/>
      <c r="E5" s="255"/>
      <c r="F5" s="255"/>
      <c r="G5" s="255"/>
      <c r="H5" s="255"/>
      <c r="I5" s="60"/>
      <c r="J5" s="61"/>
      <c r="K5" s="257"/>
      <c r="L5" s="257"/>
      <c r="M5" s="258"/>
      <c r="N5" s="258"/>
      <c r="O5" s="258"/>
      <c r="Q5" s="128"/>
      <c r="T5" s="52"/>
      <c r="U5" s="52"/>
      <c r="V5" s="52"/>
      <c r="W5" s="52"/>
      <c r="AB5" s="52"/>
      <c r="AC5" s="52"/>
      <c r="AF5" s="129"/>
      <c r="AH5" s="223"/>
      <c r="AI5" s="223"/>
      <c r="AJ5" s="223"/>
      <c r="AK5" s="223"/>
      <c r="AL5" s="223"/>
      <c r="AM5" s="223"/>
      <c r="AQ5" s="14"/>
      <c r="AR5" s="14"/>
      <c r="AS5" s="14"/>
    </row>
    <row r="6" spans="1:45" ht="13.5" customHeight="1">
      <c r="B6" s="230"/>
      <c r="C6" s="230"/>
      <c r="D6" s="230"/>
      <c r="E6" s="256"/>
      <c r="F6" s="256"/>
      <c r="G6" s="256"/>
      <c r="H6" s="256"/>
      <c r="I6" s="60"/>
      <c r="J6" s="62" t="s">
        <v>92</v>
      </c>
      <c r="K6" s="62"/>
      <c r="L6" s="63" t="s">
        <v>93</v>
      </c>
      <c r="M6" s="259" t="str">
        <f>設定!$R$2</f>
        <v>03-5501-1271</v>
      </c>
      <c r="N6" s="259"/>
      <c r="O6" s="259"/>
      <c r="Q6" s="128"/>
      <c r="S6" s="58"/>
      <c r="T6" s="58"/>
      <c r="U6" s="58"/>
      <c r="V6" s="58"/>
      <c r="W6" s="58"/>
      <c r="X6" s="58"/>
      <c r="Y6" s="58"/>
      <c r="Z6" s="58"/>
      <c r="AB6" s="58"/>
      <c r="AC6" s="52"/>
      <c r="AF6" s="129"/>
      <c r="AH6" s="223"/>
      <c r="AI6" s="223"/>
      <c r="AJ6" s="223"/>
      <c r="AK6" s="223"/>
      <c r="AL6" s="223"/>
      <c r="AM6" s="223"/>
      <c r="AQ6" s="14"/>
      <c r="AR6" s="14"/>
      <c r="AS6" s="14"/>
    </row>
    <row r="7" spans="1:45">
      <c r="B7" s="230" t="s">
        <v>148</v>
      </c>
      <c r="C7" s="230"/>
      <c r="D7" s="230"/>
      <c r="E7" s="247" t="s">
        <v>94</v>
      </c>
      <c r="F7" s="247"/>
      <c r="G7" s="247"/>
      <c r="H7" s="247"/>
      <c r="I7" s="60"/>
      <c r="J7" s="64" t="s">
        <v>95</v>
      </c>
      <c r="K7" s="64"/>
      <c r="L7" s="65" t="s">
        <v>96</v>
      </c>
      <c r="M7" s="249" t="str">
        <f>設定!$R$3</f>
        <v>03-5501-1281</v>
      </c>
      <c r="N7" s="249"/>
      <c r="O7" s="249"/>
      <c r="Q7" s="128"/>
      <c r="S7" s="58"/>
      <c r="T7" s="58"/>
      <c r="U7" s="58"/>
      <c r="V7" s="58"/>
      <c r="W7" s="58"/>
      <c r="X7" s="58"/>
      <c r="Y7" s="58"/>
      <c r="Z7" s="58"/>
      <c r="AB7" s="58"/>
      <c r="AC7" s="52"/>
      <c r="AF7" s="129"/>
      <c r="AH7" s="90">
        <f>EOMONTH($B$13,0)</f>
        <v>45869</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30"/>
      <c r="C8" s="230"/>
      <c r="D8" s="230"/>
      <c r="E8" s="248"/>
      <c r="F8" s="248"/>
      <c r="G8" s="248"/>
      <c r="H8" s="248"/>
      <c r="I8" s="60"/>
      <c r="J8" s="66" t="s">
        <v>97</v>
      </c>
      <c r="K8" s="66"/>
      <c r="L8" s="250" t="str">
        <f>設定!$R$4</f>
        <v>https://wa-ki.jp/expenses-et/</v>
      </c>
      <c r="M8" s="250"/>
      <c r="N8" s="250"/>
      <c r="O8" s="250"/>
      <c r="Q8" s="128"/>
      <c r="AC8" s="52"/>
      <c r="AF8" s="129"/>
      <c r="AH8" s="160" t="s">
        <v>21</v>
      </c>
      <c r="AI8" s="160"/>
      <c r="AJ8" s="160"/>
      <c r="AK8" s="160" t="s">
        <v>10</v>
      </c>
      <c r="AL8" s="160" t="s">
        <v>79</v>
      </c>
      <c r="AM8" s="160"/>
      <c r="AP8" s="14" t="str">
        <f t="shared" ca="1" si="0"/>
        <v/>
      </c>
      <c r="AQ8" s="14"/>
      <c r="AR8" s="14"/>
      <c r="AS8" s="14"/>
    </row>
    <row r="9" spans="1:45" ht="21.95" customHeight="1">
      <c r="B9" s="231" t="s">
        <v>149</v>
      </c>
      <c r="C9" s="231"/>
      <c r="D9" s="231"/>
      <c r="E9" s="232" t="s">
        <v>98</v>
      </c>
      <c r="F9" s="232"/>
      <c r="G9" s="232"/>
      <c r="H9" s="232"/>
      <c r="I9" s="60"/>
      <c r="J9" s="60"/>
      <c r="K9" s="60"/>
      <c r="L9" s="60"/>
      <c r="M9" s="60"/>
      <c r="N9" s="60"/>
      <c r="O9" s="60"/>
      <c r="Q9" s="128"/>
      <c r="AC9" s="52"/>
      <c r="AF9" s="129"/>
      <c r="AH9" s="24">
        <f>IF($AH$7=EOMONTH($AH$7,0),EOMONTH($AH$7,-1)+1,EDATE($AH$7,-1)+1)</f>
        <v>45839</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306" t="s">
        <v>99</v>
      </c>
      <c r="F11" s="306"/>
      <c r="G11" s="306"/>
      <c r="H11" s="306"/>
      <c r="I11" s="92" t="s">
        <v>100</v>
      </c>
      <c r="J11" s="285" t="s">
        <v>101</v>
      </c>
      <c r="K11" s="286"/>
      <c r="L11" s="286"/>
      <c r="M11" s="286"/>
      <c r="N11" s="286"/>
      <c r="O11" s="307"/>
      <c r="P11" s="17"/>
      <c r="Q11" s="130"/>
      <c r="R11" s="29"/>
      <c r="S11" s="30"/>
      <c r="T11" s="30"/>
      <c r="U11" s="282" t="s">
        <v>50</v>
      </c>
      <c r="V11" s="283"/>
      <c r="W11" s="283"/>
      <c r="X11" s="284"/>
      <c r="Y11" s="30"/>
      <c r="Z11" s="30"/>
      <c r="AA11" s="30"/>
      <c r="AB11" s="30"/>
      <c r="AC11" s="30"/>
      <c r="AD11" s="30"/>
      <c r="AE11" s="31"/>
      <c r="AF11" s="129"/>
      <c r="AH11" s="32" t="s">
        <v>12</v>
      </c>
      <c r="AI11" s="33" t="s">
        <v>11</v>
      </c>
      <c r="AJ11" s="33" t="s">
        <v>11</v>
      </c>
      <c r="AK11" s="285" t="s">
        <v>77</v>
      </c>
      <c r="AL11" s="286"/>
      <c r="AM11" s="286"/>
      <c r="AN11" s="287"/>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45839</v>
      </c>
      <c r="C13" s="116" t="str">
        <f>IF(B13="","",TEXT($B13,"aaa"))</f>
        <v>火</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45839</v>
      </c>
      <c r="S13" s="46" t="str">
        <f>IF(R13="","",TEXT($R13,"aaa"))</f>
        <v>火</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9"/>
      <c r="AH13" s="148"/>
      <c r="AI13" s="149"/>
      <c r="AJ13" s="150"/>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45840</v>
      </c>
      <c r="C14" s="116" t="str">
        <f t="shared" ref="C14:C43" si="11">IF(B14="","",TEXT($B14,"aaa"))</f>
        <v>水</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45840</v>
      </c>
      <c r="S14" s="46" t="str">
        <f t="shared" ref="S14:S43" si="13">IF(R14="","",TEXT($R14,"aaa"))</f>
        <v>水</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45841</v>
      </c>
      <c r="C15" s="116" t="str">
        <f t="shared" si="11"/>
        <v>木</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45841</v>
      </c>
      <c r="S15" s="46" t="str">
        <f t="shared" si="13"/>
        <v>木</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45842</v>
      </c>
      <c r="C16" s="116" t="str">
        <f t="shared" si="11"/>
        <v>金</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45842</v>
      </c>
      <c r="S16" s="48" t="str">
        <f t="shared" si="13"/>
        <v>金</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45843</v>
      </c>
      <c r="C17" s="116" t="str">
        <f t="shared" si="11"/>
        <v>土</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45843</v>
      </c>
      <c r="S17" s="48" t="str">
        <f t="shared" si="13"/>
        <v>土</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9"/>
      <c r="AH17" s="148"/>
      <c r="AI17" s="149"/>
      <c r="AJ17" s="150"/>
      <c r="AK17" s="78" t="str" cm="1">
        <f t="array" ref="AK17">_xlfn.IFS($R17="","",$AH17="振替出勤日","平",OR($AH17="祝日扱い",$T17="祝"),"祝",OR($S17="土",$S17="日"),$S17,TRUE,"平")</f>
        <v>土</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45844</v>
      </c>
      <c r="C18" s="116" t="str">
        <f t="shared" si="11"/>
        <v>日</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45844</v>
      </c>
      <c r="S18" s="48" t="str">
        <f t="shared" si="13"/>
        <v>日</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9"/>
      <c r="AH18" s="148"/>
      <c r="AI18" s="149"/>
      <c r="AJ18" s="150"/>
      <c r="AK18" s="78" t="str" cm="1">
        <f t="array" ref="AK18">_xlfn.IFS($R18="","",$AH18="振替出勤日","平",OR($AH18="祝日扱い",$T18="祝"),"祝",OR($S18="土",$S18="日"),$S18,TRUE,"平")</f>
        <v>日</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45845</v>
      </c>
      <c r="C19" s="116" t="str">
        <f t="shared" si="11"/>
        <v>月</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45845</v>
      </c>
      <c r="S19" s="48" t="str">
        <f t="shared" si="13"/>
        <v>月</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45846</v>
      </c>
      <c r="C20" s="116" t="str">
        <f t="shared" si="11"/>
        <v>火</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45846</v>
      </c>
      <c r="S20" s="48" t="str">
        <f t="shared" si="13"/>
        <v>火</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45847</v>
      </c>
      <c r="C21" s="116" t="str">
        <f t="shared" si="11"/>
        <v>水</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45847</v>
      </c>
      <c r="S21" s="48" t="str">
        <f t="shared" si="13"/>
        <v>水</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45848</v>
      </c>
      <c r="C22" s="116" t="str">
        <f t="shared" si="11"/>
        <v>木</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45848</v>
      </c>
      <c r="S22" s="48" t="str">
        <f t="shared" si="13"/>
        <v>木</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45849</v>
      </c>
      <c r="C23" s="116" t="str">
        <f t="shared" si="11"/>
        <v>金</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45849</v>
      </c>
      <c r="S23" s="48" t="str">
        <f t="shared" si="13"/>
        <v>金</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45850</v>
      </c>
      <c r="C24" s="116" t="str">
        <f t="shared" si="11"/>
        <v>土</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45850</v>
      </c>
      <c r="S24" s="48" t="str">
        <f t="shared" si="13"/>
        <v>土</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9"/>
      <c r="AH24" s="148"/>
      <c r="AI24" s="149"/>
      <c r="AJ24" s="150"/>
      <c r="AK24" s="78" t="str" cm="1">
        <f t="array" ref="AK24">_xlfn.IFS($R24="","",$AH24="振替出勤日","平",OR($AH24="祝日扱い",$T24="祝"),"祝",OR($S24="土",$S24="日"),$S24,TRUE,"平")</f>
        <v>土</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45851</v>
      </c>
      <c r="C25" s="116" t="str">
        <f t="shared" si="11"/>
        <v>日</v>
      </c>
      <c r="D25" s="98" t="str" cm="1">
        <f t="array" ref="D25">_xlfn.IFS($C25="日","",COUNTIF(設定!$A:$A,$B25)=1,"祝",$C25&lt;&gt;"日","")</f>
        <v/>
      </c>
      <c r="E25" s="99"/>
      <c r="F25" s="100"/>
      <c r="G25" s="100"/>
      <c r="H25" s="101"/>
      <c r="I25" s="152"/>
      <c r="J25" s="102" t="s">
        <v>112</v>
      </c>
      <c r="K25" s="67" t="s">
        <v>112</v>
      </c>
      <c r="L25" s="67" t="s">
        <v>112</v>
      </c>
      <c r="M25" s="67" t="s">
        <v>112</v>
      </c>
      <c r="N25" s="67" t="s">
        <v>112</v>
      </c>
      <c r="O25" s="68" t="s">
        <v>112</v>
      </c>
      <c r="Q25" s="128"/>
      <c r="R25" s="45">
        <f t="shared" si="12"/>
        <v>45851</v>
      </c>
      <c r="S25" s="48" t="str">
        <f t="shared" si="13"/>
        <v>日</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9"/>
      <c r="AH25" s="148"/>
      <c r="AI25" s="149"/>
      <c r="AJ25" s="150"/>
      <c r="AK25" s="78" t="str" cm="1">
        <f t="array" ref="AK25">_xlfn.IFS($R25="","",$AH25="振替出勤日","平",OR($AH25="祝日扱い",$T25="祝"),"祝",OR($S25="土",$S25="日"),$S25,TRUE,"平")</f>
        <v>日</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45852</v>
      </c>
      <c r="C26" s="116" t="str">
        <f t="shared" si="11"/>
        <v>月</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45852</v>
      </c>
      <c r="S26" s="48" t="str">
        <f t="shared" si="13"/>
        <v>月</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45853</v>
      </c>
      <c r="C27" s="116" t="str">
        <f t="shared" si="11"/>
        <v>火</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45853</v>
      </c>
      <c r="S27" s="48" t="str">
        <f t="shared" si="13"/>
        <v>火</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45854</v>
      </c>
      <c r="C28" s="116" t="str">
        <f t="shared" si="11"/>
        <v>水</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45854</v>
      </c>
      <c r="S28" s="48" t="str">
        <f t="shared" si="13"/>
        <v>水</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45855</v>
      </c>
      <c r="C29" s="116" t="str">
        <f t="shared" si="11"/>
        <v>木</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45855</v>
      </c>
      <c r="S29" s="48" t="str">
        <f t="shared" si="13"/>
        <v>木</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45856</v>
      </c>
      <c r="C30" s="116" t="str">
        <f t="shared" si="11"/>
        <v>金</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45856</v>
      </c>
      <c r="S30" s="48" t="str">
        <f t="shared" si="13"/>
        <v>金</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45857</v>
      </c>
      <c r="C31" s="116" t="str">
        <f t="shared" si="11"/>
        <v>土</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45857</v>
      </c>
      <c r="S31" s="48" t="str">
        <f t="shared" si="13"/>
        <v>土</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t="str">
        <f t="shared" si="9"/>
        <v/>
      </c>
      <c r="AF31" s="129"/>
      <c r="AH31" s="148"/>
      <c r="AI31" s="149"/>
      <c r="AJ31" s="150"/>
      <c r="AK31" s="78" t="str" cm="1">
        <f t="array" ref="AK31">_xlfn.IFS($R31="","",$AH31="振替出勤日","平",OR($AH31="祝日扱い",$T31="祝"),"祝",OR($S31="土",$S31="日"),$S31,TRUE,"平")</f>
        <v>土</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45858</v>
      </c>
      <c r="C32" s="116" t="str">
        <f t="shared" si="11"/>
        <v>日</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45858</v>
      </c>
      <c r="S32" s="48" t="str">
        <f t="shared" si="13"/>
        <v>日</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9"/>
      <c r="AH32" s="148"/>
      <c r="AI32" s="149"/>
      <c r="AJ32" s="150"/>
      <c r="AK32" s="78" t="str" cm="1">
        <f t="array" ref="AK32">_xlfn.IFS($R32="","",$AH32="振替出勤日","平",OR($AH32="祝日扱い",$T32="祝"),"祝",OR($S32="土",$S32="日"),$S32,TRUE,"平")</f>
        <v>日</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45859</v>
      </c>
      <c r="C33" s="116" t="str">
        <f t="shared" si="11"/>
        <v>月</v>
      </c>
      <c r="D33" s="103" t="str" cm="1">
        <f t="array" ref="D33">_xlfn.IFS($C33="日","",COUNTIF(設定!$A:$A,$B33)=1,"祝",$C33&lt;&gt;"日","")</f>
        <v>祝</v>
      </c>
      <c r="E33" s="99"/>
      <c r="F33" s="100"/>
      <c r="G33" s="100"/>
      <c r="H33" s="101"/>
      <c r="I33" s="153"/>
      <c r="J33" s="102" t="s">
        <v>112</v>
      </c>
      <c r="K33" s="67" t="s">
        <v>112</v>
      </c>
      <c r="L33" s="67" t="s">
        <v>112</v>
      </c>
      <c r="M33" s="67" t="s">
        <v>112</v>
      </c>
      <c r="N33" s="67" t="s">
        <v>112</v>
      </c>
      <c r="O33" s="68" t="s">
        <v>112</v>
      </c>
      <c r="Q33" s="128"/>
      <c r="R33" s="45">
        <f t="shared" si="12"/>
        <v>45859</v>
      </c>
      <c r="S33" s="48" t="str">
        <f t="shared" si="13"/>
        <v>月</v>
      </c>
      <c r="T33" s="49" t="str">
        <f>IF(OR($R33="",$S33="日"),"",IF(COUNTIF(設定!$A:$A,$R33)&gt;=1,"祝",""))</f>
        <v>祝</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9"/>
      <c r="AH33" s="148"/>
      <c r="AI33" s="149"/>
      <c r="AJ33" s="150"/>
      <c r="AK33" s="78" t="str" cm="1">
        <f t="array" ref="AK33">_xlfn.IFS($R33="","",$AH33="振替出勤日","平",OR($AH33="祝日扱い",$T33="祝"),"祝",OR($S33="土",$S33="日"),$S33,TRUE,"平")</f>
        <v>祝</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45860</v>
      </c>
      <c r="C34" s="116" t="str">
        <f t="shared" si="11"/>
        <v>火</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45860</v>
      </c>
      <c r="S34" s="48" t="str">
        <f t="shared" si="13"/>
        <v>火</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45861</v>
      </c>
      <c r="C35" s="116" t="str">
        <f t="shared" si="11"/>
        <v>水</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45861</v>
      </c>
      <c r="S35" s="48" t="str">
        <f t="shared" si="13"/>
        <v>水</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45862</v>
      </c>
      <c r="C36" s="116" t="str">
        <f t="shared" si="11"/>
        <v>木</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45862</v>
      </c>
      <c r="S36" s="48" t="str">
        <f t="shared" si="13"/>
        <v>木</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45863</v>
      </c>
      <c r="C37" s="116" t="str">
        <f t="shared" si="11"/>
        <v>金</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45863</v>
      </c>
      <c r="S37" s="48" t="str">
        <f t="shared" si="13"/>
        <v>金</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45864</v>
      </c>
      <c r="C38" s="116" t="str">
        <f t="shared" si="11"/>
        <v>土</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45864</v>
      </c>
      <c r="S38" s="48" t="str">
        <f t="shared" si="13"/>
        <v>土</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t="str">
        <f t="shared" si="9"/>
        <v/>
      </c>
      <c r="AF38" s="129"/>
      <c r="AH38" s="148"/>
      <c r="AI38" s="149"/>
      <c r="AJ38" s="150"/>
      <c r="AK38" s="78" t="str" cm="1">
        <f t="array" ref="AK38">_xlfn.IFS($R38="","",$AH38="振替出勤日","平",OR($AH38="祝日扱い",$T38="祝"),"祝",OR($S38="土",$S38="日"),$S38,TRUE,"平")</f>
        <v>土</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45865</v>
      </c>
      <c r="C39" s="116" t="str">
        <f t="shared" si="11"/>
        <v>日</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45865</v>
      </c>
      <c r="S39" s="48" t="str">
        <f t="shared" si="13"/>
        <v>日</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t="str">
        <f t="shared" si="9"/>
        <v/>
      </c>
      <c r="AF39" s="129"/>
      <c r="AH39" s="148"/>
      <c r="AI39" s="149"/>
      <c r="AJ39" s="150"/>
      <c r="AK39" s="78" t="str" cm="1">
        <f t="array" ref="AK39">_xlfn.IFS($R39="","",$AH39="振替出勤日","平",OR($AH39="祝日扱い",$T39="祝"),"祝",OR($S39="土",$S39="日"),$S39,TRUE,"平")</f>
        <v>日</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45866</v>
      </c>
      <c r="C40" s="116" t="str">
        <f t="shared" si="11"/>
        <v>月</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45866</v>
      </c>
      <c r="S40" s="48" t="str">
        <f t="shared" si="13"/>
        <v>月</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45867</v>
      </c>
      <c r="C41" s="116" t="str">
        <f t="shared" si="11"/>
        <v>火</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45867</v>
      </c>
      <c r="S41" s="48" t="str">
        <f t="shared" si="13"/>
        <v>火</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45868</v>
      </c>
      <c r="C42" s="116" t="str">
        <f t="shared" si="11"/>
        <v>水</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45868</v>
      </c>
      <c r="S42" s="48" t="str">
        <f t="shared" si="13"/>
        <v>水</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45869</v>
      </c>
      <c r="C43" s="116" t="str">
        <f t="shared" si="11"/>
        <v>木</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f t="shared" si="12"/>
        <v>45869</v>
      </c>
      <c r="S43" s="46" t="str">
        <f t="shared" si="13"/>
        <v>木</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9"/>
      <c r="AH43" s="148"/>
      <c r="AI43" s="149"/>
      <c r="AJ43" s="150"/>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302" t="s">
        <v>54</v>
      </c>
      <c r="Z44" s="304" t="s">
        <v>3</v>
      </c>
      <c r="AA44" s="304" t="str">
        <f>AA12</f>
        <v>休日
勤務</v>
      </c>
      <c r="AB44" s="304" t="str">
        <f>AB12</f>
        <v/>
      </c>
      <c r="AC44" s="304" t="s">
        <v>52</v>
      </c>
      <c r="AD44" s="304" t="s">
        <v>88</v>
      </c>
      <c r="AE44" s="288" t="s">
        <v>51</v>
      </c>
      <c r="AF44" s="129"/>
      <c r="AO44" s="52" t="str" cm="1">
        <f t="array" aca="1" ref="AO44" ca="1">_xlfn.IFS($AO43&lt;&gt;"","-",_xlfn.FLOOR.MATH($AN44,"0:0:1")&lt;=$AL$9,"",TRUE,IF($AK44&lt;&gt;"平",$AL$9-$AN43+$U44+IF($AL$9-$AN43+$U44&gt;=12/24,IF(AND($V44="",$AL44&gt;=8/24),1/24,$V44),0),$AL$9-$AN43+$U44+8/24+IF(AND($V44="",$AL44&gt;=8/24),1/24,$V44)))</f>
        <v/>
      </c>
    </row>
    <row r="45" spans="1:46" ht="14.25" customHeight="1">
      <c r="B45" s="290" t="s">
        <v>113</v>
      </c>
      <c r="C45" s="145" t="s">
        <v>114</v>
      </c>
      <c r="D45" s="293" t="s">
        <v>131</v>
      </c>
      <c r="E45" s="293"/>
      <c r="F45" s="293"/>
      <c r="G45" s="293"/>
      <c r="H45" s="294"/>
      <c r="I45" s="17"/>
      <c r="J45" s="295" t="s">
        <v>115</v>
      </c>
      <c r="K45" s="296"/>
      <c r="L45" s="296"/>
      <c r="M45" s="296"/>
      <c r="N45" s="296"/>
      <c r="O45" s="297"/>
      <c r="P45" s="17"/>
      <c r="Q45" s="131"/>
      <c r="R45" s="51"/>
      <c r="S45" s="52"/>
      <c r="T45" s="52"/>
      <c r="U45" s="52"/>
      <c r="V45" s="52"/>
      <c r="Y45" s="303"/>
      <c r="Z45" s="305"/>
      <c r="AA45" s="305"/>
      <c r="AB45" s="305"/>
      <c r="AC45" s="305"/>
      <c r="AD45" s="305"/>
      <c r="AE45" s="289"/>
      <c r="AF45" s="129"/>
      <c r="AG45" s="50"/>
      <c r="AH45" s="50"/>
      <c r="AI45" s="50"/>
      <c r="AJ45" s="50"/>
      <c r="AK45" s="50"/>
      <c r="AL45" s="26" t="s">
        <v>7</v>
      </c>
      <c r="AN45" s="26" t="s">
        <v>3</v>
      </c>
    </row>
    <row r="46" spans="1:46" ht="14.25" customHeight="1">
      <c r="B46" s="291"/>
      <c r="C46" s="146" t="s">
        <v>114</v>
      </c>
      <c r="D46" s="298" t="s">
        <v>116</v>
      </c>
      <c r="E46" s="298"/>
      <c r="F46" s="298"/>
      <c r="G46" s="298"/>
      <c r="H46" s="299"/>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176</v>
      </c>
      <c r="AF46" s="129"/>
      <c r="AG46" s="84"/>
      <c r="AH46" s="50"/>
      <c r="AI46" s="50"/>
      <c r="AJ46" s="50"/>
      <c r="AK46" s="84"/>
      <c r="AL46" s="85">
        <f ca="1">_xlfn.FLOOR.MATH(ROUND(SUM(AL$13:AL$43)*24,5),"0.25")</f>
        <v>0</v>
      </c>
      <c r="AN46" s="85">
        <f ca="1">_xlfn.FLOOR.MATH(ROUND(MAX(AN$13:AN$43)*24,5),"0.25")</f>
        <v>0</v>
      </c>
    </row>
    <row r="47" spans="1:46" ht="14.25" customHeight="1">
      <c r="B47" s="292"/>
      <c r="C47" s="147" t="s">
        <v>114</v>
      </c>
      <c r="D47" s="300" t="s">
        <v>117</v>
      </c>
      <c r="E47" s="300"/>
      <c r="F47" s="300"/>
      <c r="G47" s="300"/>
      <c r="H47" s="301"/>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72" t="s">
        <v>118</v>
      </c>
      <c r="C48" s="272"/>
      <c r="D48" s="272"/>
      <c r="E48" s="272"/>
      <c r="F48" s="272"/>
      <c r="G48" s="272"/>
      <c r="H48" s="272"/>
      <c r="I48" s="272"/>
      <c r="J48" s="272"/>
      <c r="K48" s="273" t="s">
        <v>119</v>
      </c>
      <c r="L48" s="273"/>
      <c r="M48" s="273"/>
      <c r="N48" s="274" t="str">
        <f>TEXT((SUMPRODUCT($E$13:$E$43,$G$13:$G$43,ROW($B$13:$B$43))+SUM($F$13:$F$43))*100000+COUNTA($F$13:$F$43),"000-0000")</f>
        <v>000-0000</v>
      </c>
      <c r="O48" s="274"/>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176</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75" t="s">
        <v>84</v>
      </c>
      <c r="C50" s="276"/>
      <c r="D50" s="114"/>
      <c r="E50" s="115"/>
      <c r="F50" s="115"/>
      <c r="G50" s="115"/>
      <c r="H50" s="115"/>
      <c r="I50" s="115"/>
      <c r="J50" s="277"/>
      <c r="K50" s="277"/>
      <c r="L50" s="277"/>
      <c r="M50" s="277"/>
      <c r="N50" s="277"/>
      <c r="O50" s="278"/>
      <c r="Q50" s="128"/>
      <c r="R50" s="279"/>
      <c r="S50" s="280"/>
      <c r="T50" s="280"/>
      <c r="U50" s="280"/>
      <c r="V50" s="280"/>
      <c r="W50" s="280"/>
      <c r="X50" s="280"/>
      <c r="Y50" s="280"/>
      <c r="Z50" s="280"/>
      <c r="AA50" s="280"/>
      <c r="AB50" s="280"/>
      <c r="AC50" s="280"/>
      <c r="AD50" s="280"/>
      <c r="AE50" s="281"/>
      <c r="AF50" s="129"/>
      <c r="AP50" s="15"/>
      <c r="AR50" s="15"/>
      <c r="AS50" s="15"/>
    </row>
    <row r="51" spans="2:46">
      <c r="B51" s="23"/>
      <c r="C51" s="23"/>
      <c r="D51" s="23"/>
      <c r="Q51" s="128"/>
      <c r="R51" s="266"/>
      <c r="S51" s="267"/>
      <c r="T51" s="267"/>
      <c r="U51" s="267"/>
      <c r="V51" s="267"/>
      <c r="W51" s="267"/>
      <c r="X51" s="267"/>
      <c r="Y51" s="267"/>
      <c r="Z51" s="267"/>
      <c r="AA51" s="267"/>
      <c r="AB51" s="267"/>
      <c r="AC51" s="267"/>
      <c r="AD51" s="267"/>
      <c r="AE51" s="268"/>
      <c r="AF51" s="129"/>
      <c r="AP51" s="15"/>
      <c r="AR51" s="15"/>
      <c r="AS51" s="15"/>
      <c r="AT51" s="15"/>
    </row>
    <row r="52" spans="2:46">
      <c r="B52" s="23"/>
      <c r="C52" s="23"/>
      <c r="D52" s="23"/>
      <c r="Q52" s="128"/>
      <c r="R52" s="266" t="str">
        <f ca="1">IF(AND($AK$7*$AL$7&gt;0,$Z$47&lt;0),"時間外勤務として"&amp;VLOOKUP($AI$7,設定!$G:$I,3,0)*24&amp;"H×"&amp;$AK$7&amp;"/"&amp;$AL$7&amp;"日＝"&amp;ROUND($AK$9*24,2)&amp;"H以降よりご請求致します。","")</f>
        <v/>
      </c>
      <c r="S52" s="267"/>
      <c r="T52" s="267"/>
      <c r="U52" s="267"/>
      <c r="V52" s="267"/>
      <c r="W52" s="267"/>
      <c r="X52" s="267"/>
      <c r="Y52" s="267"/>
      <c r="Z52" s="267"/>
      <c r="AA52" s="267"/>
      <c r="AB52" s="267"/>
      <c r="AC52" s="267"/>
      <c r="AD52" s="267"/>
      <c r="AE52" s="268"/>
      <c r="AF52" s="129"/>
      <c r="AP52" s="15"/>
      <c r="AR52" s="15"/>
      <c r="AS52" s="15"/>
      <c r="AT52" s="15"/>
    </row>
    <row r="53" spans="2:46">
      <c r="B53" s="23"/>
      <c r="C53" s="23"/>
      <c r="D53" s="23"/>
      <c r="Q53" s="128"/>
      <c r="R53" s="266" t="str">
        <f ca="1">IF(AND(COUNTIF($AO$13:$AO$44,"-")&gt;0,$AK$7*$AL$7&gt;0),"60H×"&amp;$AK$7&amp;"/"&amp;$AL$7&amp;"日＝"&amp;ROUND($AL$9*24,2)&amp;"H以降よりご請求致します。","")</f>
        <v/>
      </c>
      <c r="S53" s="267"/>
      <c r="T53" s="267"/>
      <c r="U53" s="267"/>
      <c r="V53" s="267"/>
      <c r="W53" s="267"/>
      <c r="X53" s="267"/>
      <c r="Y53" s="267"/>
      <c r="Z53" s="267"/>
      <c r="AA53" s="267"/>
      <c r="AB53" s="267"/>
      <c r="AC53" s="267"/>
      <c r="AD53" s="267"/>
      <c r="AE53" s="268"/>
      <c r="AF53" s="129"/>
      <c r="AJ53" s="86"/>
      <c r="AP53" s="15"/>
      <c r="AT53" s="15"/>
    </row>
    <row r="54" spans="2:46">
      <c r="B54" s="23"/>
      <c r="C54" s="23"/>
      <c r="D54" s="23"/>
      <c r="Q54" s="128"/>
      <c r="R54" s="269" t="str" cm="1">
        <f t="array" aca="1" ref="R54" ca="1">IFERROR("※"&amp;TEXT(INDEX($R$13:$R$44,MATCH("-",$AO$13:$AO$44,0)-1),"M/d  ")&amp;TEXT(INDEX($AO$13:$AO$44,MATCH("-",$AO$13:$AO$44,0)-1),"h:mm")&amp;"以降60H超","")</f>
        <v/>
      </c>
      <c r="S54" s="270"/>
      <c r="T54" s="270"/>
      <c r="U54" s="270"/>
      <c r="V54" s="270"/>
      <c r="W54" s="270"/>
      <c r="X54" s="270"/>
      <c r="Y54" s="270"/>
      <c r="Z54" s="270"/>
      <c r="AA54" s="270"/>
      <c r="AB54" s="270"/>
      <c r="AC54" s="270"/>
      <c r="AD54" s="270"/>
      <c r="AE54" s="271"/>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E+7xNsDsKh/SKI0GQ5fXpWhilcF6cMIKT7qyoKj2/Sb2Ju9h57GiLOZYqRRXxOSwbxq4Jnn7abdg8ck1jauYcA==" saltValue="9dI3CDNtMq/AppfqmlDZKg=="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47" priority="4">
      <formula>OR($C13="土",$C13="日",$D13="祝")</formula>
    </cfRule>
  </conditionalFormatting>
  <conditionalFormatting sqref="B13:H42 J13:O42">
    <cfRule type="expression" dxfId="46" priority="3">
      <formula>$C13&lt;&gt;"土"</formula>
    </cfRule>
  </conditionalFormatting>
  <conditionalFormatting sqref="R13:T43">
    <cfRule type="expression" dxfId="45" priority="8">
      <formula>OR($S13="土",$S13="日",$T13="祝")</formula>
    </cfRule>
  </conditionalFormatting>
  <conditionalFormatting sqref="R13:AE42 AH13:AO42">
    <cfRule type="expression" dxfId="44" priority="5">
      <formula>$S13&lt;&gt;"土"</formula>
    </cfRule>
  </conditionalFormatting>
  <conditionalFormatting sqref="U13:X43">
    <cfRule type="expression" dxfId="43" priority="1">
      <formula>_xlfn.ISFORMULA(U13)</formula>
    </cfRule>
  </conditionalFormatting>
  <conditionalFormatting sqref="AH13:AH43">
    <cfRule type="expression" dxfId="42" priority="6">
      <formula>$AH13&lt;&gt;""</formula>
    </cfRule>
  </conditionalFormatting>
  <conditionalFormatting sqref="AI13:AJ43">
    <cfRule type="expression" dxfId="41" priority="7">
      <formula>AI13&lt;&gt;""</formula>
    </cfRule>
  </conditionalFormatting>
  <conditionalFormatting sqref="AJ7">
    <cfRule type="expression" dxfId="40" priority="2">
      <formula>COUNTIF($AI$7,"*H日*")&gt;0</formula>
    </cfRule>
  </conditionalFormatting>
  <dataValidations count="2">
    <dataValidation type="date" operator="greaterThan" allowBlank="1" showInputMessage="1" showErrorMessage="1" sqref="AH7" xr:uid="{5B4A4AAE-3E63-4642-9763-131ECA520F73}">
      <formula1>42369</formula1>
    </dataValidation>
    <dataValidation type="list" allowBlank="1" showInputMessage="1" showErrorMessage="1" sqref="AJ7" xr:uid="{0F167838-BA3A-4CC6-B0DC-6CA20297F818}">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BE8AE43-44EC-4C53-942F-F5E47FAA35BE}">
          <x14:formula1>
            <xm:f>設定!$T$14:$T$20</xm:f>
          </x14:formula1>
          <xm:sqref>E7:H8</xm:sqref>
        </x14:dataValidation>
        <x14:dataValidation type="list" allowBlank="1" showInputMessage="1" showErrorMessage="1" xr:uid="{F8787DF8-C93A-4C1F-85B3-2E30F97C875B}">
          <x14:formula1>
            <xm:f>設定!$K$3:$K$7</xm:f>
          </x14:formula1>
          <xm:sqref>AH13:AH43</xm:sqref>
        </x14:dataValidation>
        <x14:dataValidation type="list" allowBlank="1" showInputMessage="1" showErrorMessage="1" xr:uid="{5486EEB5-26EC-47AE-AF9B-55ADB0756564}">
          <x14:formula1>
            <xm:f>設定!$G$3:$G$23</xm:f>
          </x14:formula1>
          <xm:sqref>AI7</xm:sqref>
        </x14:dataValidation>
        <x14:dataValidation type="list" allowBlank="1" showInputMessage="1" showErrorMessage="1" xr:uid="{8A1B260C-98A9-4C8D-B447-6955EEF199B2}">
          <x14:formula1>
            <xm:f>設定!$N$3:$N$139</xm:f>
          </x14:formula1>
          <xm:sqref>G13:G43</xm:sqref>
        </x14:dataValidation>
        <x14:dataValidation type="list" allowBlank="1" showInputMessage="1" showErrorMessage="1" xr:uid="{2B98B9F3-BB0F-45DD-B69C-26DA4ABFAA36}">
          <x14:formula1>
            <xm:f>設定!$O$3:$O$23</xm:f>
          </x14:formula1>
          <xm:sqref>F13:F43</xm:sqref>
        </x14:dataValidation>
        <x14:dataValidation type="list" allowBlank="1" showInputMessage="1" showErrorMessage="1" xr:uid="{D1CB7370-B7A9-4823-A14B-F940EE6CD8AB}">
          <x14:formula1>
            <xm:f>設定!$M$3:$M$98</xm:f>
          </x14:formula1>
          <xm:sqref>E13:E43</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1A14E-CEDB-4BD4-909F-404C3E15E189}">
  <sheetPr codeName="Sheet12">
    <pageSetUpPr fitToPage="1"/>
  </sheetPr>
  <dimension ref="A1:AT124"/>
  <sheetViews>
    <sheetView tabSelected="1" zoomScale="115" zoomScaleNormal="115" zoomScaleSheetLayoutView="100" workbookViewId="0">
      <selection activeCell="AR20" sqref="AR20"/>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8</v>
      </c>
      <c r="G1" s="56" t="s">
        <v>89</v>
      </c>
      <c r="H1" s="57" t="s">
        <v>90</v>
      </c>
      <c r="I1" s="13"/>
      <c r="Q1" s="123"/>
      <c r="R1" s="124" t="str">
        <f>TEXT($AH$9,"yyyy/m/d")&amp;" ～ "&amp;IF(YEAR($AH$7)=YEAR($AH$9),TEXT($AH$7,"m/d"),TEXT($AH$7,"yyyy/m/d"))</f>
        <v>2025/8/1 ～ 8/31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9" t="s">
        <v>145</v>
      </c>
      <c r="C3" s="229"/>
      <c r="D3" s="229"/>
      <c r="E3" s="256"/>
      <c r="F3" s="256"/>
      <c r="G3" s="256"/>
      <c r="H3" s="256"/>
      <c r="J3" s="262" t="s">
        <v>4</v>
      </c>
      <c r="K3" s="262"/>
      <c r="L3" s="263" t="s">
        <v>5</v>
      </c>
      <c r="M3" s="263"/>
      <c r="N3" s="263"/>
      <c r="O3" s="263"/>
      <c r="Q3" s="128"/>
      <c r="S3" s="18"/>
      <c r="T3" s="18"/>
      <c r="U3" s="18"/>
      <c r="V3" s="18"/>
      <c r="W3" s="18"/>
      <c r="X3" s="18"/>
      <c r="Y3" s="117" t="s">
        <v>4</v>
      </c>
      <c r="Z3" s="117"/>
      <c r="AA3" s="117" t="s">
        <v>5</v>
      </c>
      <c r="AB3" s="117"/>
      <c r="AC3" s="110"/>
      <c r="AD3" s="117"/>
      <c r="AF3" s="129"/>
      <c r="AQ3" s="14"/>
      <c r="AR3" s="14"/>
      <c r="AS3" s="14"/>
    </row>
    <row r="4" spans="1:45" ht="19.5" customHeight="1" thickBot="1">
      <c r="B4" s="229" t="s">
        <v>146</v>
      </c>
      <c r="C4" s="229"/>
      <c r="D4" s="229"/>
      <c r="E4" s="264"/>
      <c r="F4" s="264"/>
      <c r="G4" s="264"/>
      <c r="H4" s="264"/>
      <c r="J4" s="19" t="s">
        <v>23</v>
      </c>
      <c r="K4" s="265" t="str">
        <f>'7月'!$K$4&amp;""</f>
        <v/>
      </c>
      <c r="L4" s="265"/>
      <c r="M4" s="265"/>
      <c r="N4" s="265"/>
      <c r="O4" s="59" t="s">
        <v>91</v>
      </c>
      <c r="Q4" s="128"/>
      <c r="S4" s="70"/>
      <c r="T4" s="70"/>
      <c r="U4" s="70"/>
      <c r="V4" s="70"/>
      <c r="W4" s="58"/>
      <c r="X4" s="58"/>
      <c r="Y4" s="69" t="s">
        <v>23</v>
      </c>
      <c r="Z4" s="69"/>
      <c r="AA4" s="117" t="str">
        <f>$K$4&amp;""</f>
        <v/>
      </c>
      <c r="AB4" s="69"/>
      <c r="AC4" s="110"/>
      <c r="AD4" s="117"/>
      <c r="AF4" s="129"/>
      <c r="AH4" s="223" t="s">
        <v>20</v>
      </c>
      <c r="AI4" s="223" t="s">
        <v>9</v>
      </c>
      <c r="AJ4" s="223" t="s">
        <v>53</v>
      </c>
      <c r="AK4" s="222" t="s">
        <v>85</v>
      </c>
      <c r="AL4" s="222" t="s">
        <v>86</v>
      </c>
      <c r="AM4" s="222" t="s">
        <v>87</v>
      </c>
      <c r="AQ4" s="14"/>
      <c r="AR4" s="14"/>
      <c r="AS4" s="14"/>
    </row>
    <row r="5" spans="1:45" ht="5.25" customHeight="1" thickTop="1">
      <c r="B5" s="230" t="s">
        <v>147</v>
      </c>
      <c r="C5" s="230"/>
      <c r="D5" s="230"/>
      <c r="E5" s="255"/>
      <c r="F5" s="255"/>
      <c r="G5" s="255"/>
      <c r="H5" s="255"/>
      <c r="I5" s="60"/>
      <c r="J5" s="61"/>
      <c r="K5" s="257"/>
      <c r="L5" s="257"/>
      <c r="M5" s="258"/>
      <c r="N5" s="258"/>
      <c r="O5" s="258"/>
      <c r="Q5" s="128"/>
      <c r="T5" s="52"/>
      <c r="U5" s="52"/>
      <c r="V5" s="52"/>
      <c r="W5" s="52"/>
      <c r="AB5" s="52"/>
      <c r="AC5" s="52"/>
      <c r="AF5" s="129"/>
      <c r="AH5" s="223"/>
      <c r="AI5" s="223"/>
      <c r="AJ5" s="223"/>
      <c r="AK5" s="223"/>
      <c r="AL5" s="223"/>
      <c r="AM5" s="223"/>
      <c r="AQ5" s="14"/>
      <c r="AR5" s="14"/>
      <c r="AS5" s="14"/>
    </row>
    <row r="6" spans="1:45" ht="13.5" customHeight="1">
      <c r="B6" s="230"/>
      <c r="C6" s="230"/>
      <c r="D6" s="230"/>
      <c r="E6" s="256"/>
      <c r="F6" s="256"/>
      <c r="G6" s="256"/>
      <c r="H6" s="256"/>
      <c r="I6" s="60"/>
      <c r="J6" s="62" t="s">
        <v>92</v>
      </c>
      <c r="K6" s="62"/>
      <c r="L6" s="63" t="s">
        <v>93</v>
      </c>
      <c r="M6" s="259" t="str">
        <f>設定!$R$2</f>
        <v>03-5501-1271</v>
      </c>
      <c r="N6" s="259"/>
      <c r="O6" s="259"/>
      <c r="Q6" s="128"/>
      <c r="S6" s="58"/>
      <c r="T6" s="58"/>
      <c r="U6" s="58"/>
      <c r="V6" s="58"/>
      <c r="W6" s="58"/>
      <c r="X6" s="58"/>
      <c r="Y6" s="58"/>
      <c r="Z6" s="58"/>
      <c r="AB6" s="58"/>
      <c r="AC6" s="52"/>
      <c r="AF6" s="129"/>
      <c r="AH6" s="223"/>
      <c r="AI6" s="223"/>
      <c r="AJ6" s="223"/>
      <c r="AK6" s="223"/>
      <c r="AL6" s="223"/>
      <c r="AM6" s="223"/>
      <c r="AQ6" s="14"/>
      <c r="AR6" s="14"/>
      <c r="AS6" s="14"/>
    </row>
    <row r="7" spans="1:45">
      <c r="B7" s="230" t="s">
        <v>148</v>
      </c>
      <c r="C7" s="230"/>
      <c r="D7" s="230"/>
      <c r="E7" s="247" t="s">
        <v>94</v>
      </c>
      <c r="F7" s="247"/>
      <c r="G7" s="247"/>
      <c r="H7" s="247"/>
      <c r="I7" s="60"/>
      <c r="J7" s="64" t="s">
        <v>95</v>
      </c>
      <c r="K7" s="64"/>
      <c r="L7" s="65" t="s">
        <v>96</v>
      </c>
      <c r="M7" s="249" t="str">
        <f>設定!$R$3</f>
        <v>03-5501-1281</v>
      </c>
      <c r="N7" s="249"/>
      <c r="O7" s="249"/>
      <c r="Q7" s="128"/>
      <c r="S7" s="58"/>
      <c r="T7" s="58"/>
      <c r="U7" s="58"/>
      <c r="V7" s="58"/>
      <c r="W7" s="58"/>
      <c r="X7" s="58"/>
      <c r="Y7" s="58"/>
      <c r="Z7" s="58"/>
      <c r="AB7" s="58"/>
      <c r="AC7" s="52"/>
      <c r="AF7" s="129"/>
      <c r="AH7" s="90">
        <f>EOMONTH($B$13,0)</f>
        <v>45900</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30"/>
      <c r="C8" s="230"/>
      <c r="D8" s="230"/>
      <c r="E8" s="248"/>
      <c r="F8" s="248"/>
      <c r="G8" s="248"/>
      <c r="H8" s="248"/>
      <c r="I8" s="60"/>
      <c r="J8" s="66" t="s">
        <v>97</v>
      </c>
      <c r="K8" s="66"/>
      <c r="L8" s="250" t="str">
        <f>設定!$R$4</f>
        <v>https://wa-ki.jp/expenses-et/</v>
      </c>
      <c r="M8" s="250"/>
      <c r="N8" s="250"/>
      <c r="O8" s="250"/>
      <c r="Q8" s="128"/>
      <c r="AC8" s="52"/>
      <c r="AF8" s="129"/>
      <c r="AH8" s="160" t="s">
        <v>21</v>
      </c>
      <c r="AI8" s="160"/>
      <c r="AJ8" s="160"/>
      <c r="AK8" s="160" t="s">
        <v>10</v>
      </c>
      <c r="AL8" s="160" t="s">
        <v>79</v>
      </c>
      <c r="AM8" s="160"/>
      <c r="AP8" s="14" t="str">
        <f t="shared" ca="1" si="0"/>
        <v/>
      </c>
      <c r="AQ8" s="14"/>
      <c r="AR8" s="14"/>
      <c r="AS8" s="14"/>
    </row>
    <row r="9" spans="1:45" ht="21.95" customHeight="1">
      <c r="B9" s="231" t="s">
        <v>149</v>
      </c>
      <c r="C9" s="231"/>
      <c r="D9" s="231"/>
      <c r="E9" s="232" t="s">
        <v>98</v>
      </c>
      <c r="F9" s="232"/>
      <c r="G9" s="232"/>
      <c r="H9" s="232"/>
      <c r="I9" s="60"/>
      <c r="J9" s="60"/>
      <c r="K9" s="60"/>
      <c r="L9" s="60"/>
      <c r="M9" s="60"/>
      <c r="N9" s="60"/>
      <c r="O9" s="60"/>
      <c r="Q9" s="128"/>
      <c r="AC9" s="52"/>
      <c r="AF9" s="129"/>
      <c r="AH9" s="24">
        <f>IF($AH$7=EOMONTH($AH$7,0),EOMONTH($AH$7,-1)+1,EDATE($AH$7,-1)+1)</f>
        <v>45870</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306" t="s">
        <v>99</v>
      </c>
      <c r="F11" s="306"/>
      <c r="G11" s="306"/>
      <c r="H11" s="306"/>
      <c r="I11" s="92" t="s">
        <v>100</v>
      </c>
      <c r="J11" s="285" t="s">
        <v>101</v>
      </c>
      <c r="K11" s="286"/>
      <c r="L11" s="286"/>
      <c r="M11" s="286"/>
      <c r="N11" s="286"/>
      <c r="O11" s="307"/>
      <c r="P11" s="17"/>
      <c r="Q11" s="130"/>
      <c r="R11" s="29"/>
      <c r="S11" s="30"/>
      <c r="T11" s="30"/>
      <c r="U11" s="282" t="s">
        <v>50</v>
      </c>
      <c r="V11" s="283"/>
      <c r="W11" s="283"/>
      <c r="X11" s="284"/>
      <c r="Y11" s="30"/>
      <c r="Z11" s="30"/>
      <c r="AA11" s="30"/>
      <c r="AB11" s="30"/>
      <c r="AC11" s="30"/>
      <c r="AD11" s="30"/>
      <c r="AE11" s="31"/>
      <c r="AF11" s="129"/>
      <c r="AH11" s="32" t="s">
        <v>12</v>
      </c>
      <c r="AI11" s="33" t="s">
        <v>11</v>
      </c>
      <c r="AJ11" s="33" t="s">
        <v>11</v>
      </c>
      <c r="AK11" s="285" t="s">
        <v>77</v>
      </c>
      <c r="AL11" s="286"/>
      <c r="AM11" s="286"/>
      <c r="AN11" s="287"/>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45870</v>
      </c>
      <c r="C13" s="116" t="str">
        <f>IF(B13="","",TEXT($B13,"aaa"))</f>
        <v>金</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45870</v>
      </c>
      <c r="S13" s="46" t="str">
        <f>IF(R13="","",TEXT($R13,"aaa"))</f>
        <v>金</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9"/>
      <c r="AH13" s="148"/>
      <c r="AI13" s="149"/>
      <c r="AJ13" s="150"/>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45871</v>
      </c>
      <c r="C14" s="116" t="str">
        <f t="shared" ref="C14:C43" si="11">IF(B14="","",TEXT($B14,"aaa"))</f>
        <v>土</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45871</v>
      </c>
      <c r="S14" s="46" t="str">
        <f t="shared" ref="S14:S43" si="13">IF(R14="","",TEXT($R14,"aaa"))</f>
        <v>土</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t="str">
        <f t="shared" si="9"/>
        <v/>
      </c>
      <c r="AF14" s="129"/>
      <c r="AH14" s="148"/>
      <c r="AI14" s="149"/>
      <c r="AJ14" s="150"/>
      <c r="AK14" s="78" t="str" cm="1">
        <f t="array" ref="AK14">_xlfn.IFS($R14="","",$AH14="振替出勤日","平",OR($AH14="祝日扱い",$T14="祝"),"祝",OR($S14="土",$S14="日"),$S14,TRUE,"平")</f>
        <v>土</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45872</v>
      </c>
      <c r="C15" s="116" t="str">
        <f t="shared" si="11"/>
        <v>日</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45872</v>
      </c>
      <c r="S15" s="46" t="str">
        <f t="shared" si="13"/>
        <v>日</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t="str">
        <f t="shared" si="9"/>
        <v/>
      </c>
      <c r="AF15" s="129"/>
      <c r="AH15" s="148"/>
      <c r="AI15" s="149"/>
      <c r="AJ15" s="150"/>
      <c r="AK15" s="78" t="str" cm="1">
        <f t="array" ref="AK15">_xlfn.IFS($R15="","",$AH15="振替出勤日","平",OR($AH15="祝日扱い",$T15="祝"),"祝",OR($S15="土",$S15="日"),$S15,TRUE,"平")</f>
        <v>日</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45873</v>
      </c>
      <c r="C16" s="116" t="str">
        <f t="shared" si="11"/>
        <v>月</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45873</v>
      </c>
      <c r="S16" s="48" t="str">
        <f t="shared" si="13"/>
        <v>月</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45874</v>
      </c>
      <c r="C17" s="116" t="str">
        <f t="shared" si="11"/>
        <v>火</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45874</v>
      </c>
      <c r="S17" s="48" t="str">
        <f t="shared" si="13"/>
        <v>火</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45875</v>
      </c>
      <c r="C18" s="116" t="str">
        <f t="shared" si="11"/>
        <v>水</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45875</v>
      </c>
      <c r="S18" s="48" t="str">
        <f t="shared" si="13"/>
        <v>水</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45876</v>
      </c>
      <c r="C19" s="116" t="str">
        <f t="shared" si="11"/>
        <v>木</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45876</v>
      </c>
      <c r="S19" s="48" t="str">
        <f t="shared" si="13"/>
        <v>木</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45877</v>
      </c>
      <c r="C20" s="116" t="str">
        <f t="shared" si="11"/>
        <v>金</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45877</v>
      </c>
      <c r="S20" s="48" t="str">
        <f t="shared" si="13"/>
        <v>金</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45878</v>
      </c>
      <c r="C21" s="116" t="str">
        <f t="shared" si="11"/>
        <v>土</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45878</v>
      </c>
      <c r="S21" s="48" t="str">
        <f t="shared" si="13"/>
        <v>土</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t="str">
        <f t="shared" si="9"/>
        <v/>
      </c>
      <c r="AF21" s="129"/>
      <c r="AH21" s="148"/>
      <c r="AI21" s="149"/>
      <c r="AJ21" s="150"/>
      <c r="AK21" s="78" t="str" cm="1">
        <f t="array" ref="AK21">_xlfn.IFS($R21="","",$AH21="振替出勤日","平",OR($AH21="祝日扱い",$T21="祝"),"祝",OR($S21="土",$S21="日"),$S21,TRUE,"平")</f>
        <v>土</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45879</v>
      </c>
      <c r="C22" s="116" t="str">
        <f t="shared" si="11"/>
        <v>日</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45879</v>
      </c>
      <c r="S22" s="48" t="str">
        <f t="shared" si="13"/>
        <v>日</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t="str">
        <f t="shared" si="9"/>
        <v/>
      </c>
      <c r="AF22" s="129"/>
      <c r="AH22" s="148"/>
      <c r="AI22" s="149"/>
      <c r="AJ22" s="150"/>
      <c r="AK22" s="78" t="str" cm="1">
        <f t="array" ref="AK22">_xlfn.IFS($R22="","",$AH22="振替出勤日","平",OR($AH22="祝日扱い",$T22="祝"),"祝",OR($S22="土",$S22="日"),$S22,TRUE,"平")</f>
        <v>日</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45880</v>
      </c>
      <c r="C23" s="116" t="str">
        <f t="shared" si="11"/>
        <v>月</v>
      </c>
      <c r="D23" s="103" t="str" cm="1">
        <f t="array" ref="D23">_xlfn.IFS($C23="日","",COUNTIF(設定!$A:$A,$B23)=1,"祝",$C23&lt;&gt;"日","")</f>
        <v>祝</v>
      </c>
      <c r="E23" s="99"/>
      <c r="F23" s="100"/>
      <c r="G23" s="100"/>
      <c r="H23" s="101"/>
      <c r="I23" s="153"/>
      <c r="J23" s="102" t="s">
        <v>112</v>
      </c>
      <c r="K23" s="67" t="s">
        <v>112</v>
      </c>
      <c r="L23" s="67" t="s">
        <v>112</v>
      </c>
      <c r="M23" s="67" t="s">
        <v>112</v>
      </c>
      <c r="N23" s="67" t="s">
        <v>112</v>
      </c>
      <c r="O23" s="68" t="s">
        <v>112</v>
      </c>
      <c r="Q23" s="128"/>
      <c r="R23" s="45">
        <f t="shared" si="12"/>
        <v>45880</v>
      </c>
      <c r="S23" s="48" t="str">
        <f t="shared" si="13"/>
        <v>月</v>
      </c>
      <c r="T23" s="49" t="str">
        <f>IF(OR($R23="",$S23="日"),"",IF(COUNTIF(設定!$A:$A,$R23)&gt;=1,"祝",""))</f>
        <v>祝</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9"/>
      <c r="AH23" s="148"/>
      <c r="AI23" s="149"/>
      <c r="AJ23" s="150"/>
      <c r="AK23" s="78" t="str" cm="1">
        <f t="array" ref="AK23">_xlfn.IFS($R23="","",$AH23="振替出勤日","平",OR($AH23="祝日扱い",$T23="祝"),"祝",OR($S23="土",$S23="日"),$S23,TRUE,"平")</f>
        <v>祝</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45881</v>
      </c>
      <c r="C24" s="116" t="str">
        <f t="shared" si="11"/>
        <v>火</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45881</v>
      </c>
      <c r="S24" s="48" t="str">
        <f t="shared" si="13"/>
        <v>火</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45882</v>
      </c>
      <c r="C25" s="116" t="str">
        <f t="shared" si="11"/>
        <v>水</v>
      </c>
      <c r="D25" s="98" t="str" cm="1">
        <f t="array" ref="D25">_xlfn.IFS($C25="日","",COUNTIF(設定!$A:$A,$B25)=1,"祝",$C25&lt;&gt;"日","")</f>
        <v/>
      </c>
      <c r="E25" s="99"/>
      <c r="F25" s="100"/>
      <c r="G25" s="100"/>
      <c r="H25" s="101"/>
      <c r="I25" s="152"/>
      <c r="J25" s="102" t="s">
        <v>112</v>
      </c>
      <c r="K25" s="67" t="s">
        <v>112</v>
      </c>
      <c r="L25" s="67" t="s">
        <v>112</v>
      </c>
      <c r="M25" s="67" t="s">
        <v>112</v>
      </c>
      <c r="N25" s="67" t="s">
        <v>112</v>
      </c>
      <c r="O25" s="68" t="s">
        <v>112</v>
      </c>
      <c r="Q25" s="128"/>
      <c r="R25" s="45">
        <f t="shared" si="12"/>
        <v>45882</v>
      </c>
      <c r="S25" s="48" t="str">
        <f t="shared" si="13"/>
        <v>水</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9"/>
      <c r="AH25" s="148"/>
      <c r="AI25" s="149"/>
      <c r="AJ25" s="150"/>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45883</v>
      </c>
      <c r="C26" s="116" t="str">
        <f t="shared" si="11"/>
        <v>木</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45883</v>
      </c>
      <c r="S26" s="48" t="str">
        <f t="shared" si="13"/>
        <v>木</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45884</v>
      </c>
      <c r="C27" s="116" t="str">
        <f t="shared" si="11"/>
        <v>金</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45884</v>
      </c>
      <c r="S27" s="48" t="str">
        <f t="shared" si="13"/>
        <v>金</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45885</v>
      </c>
      <c r="C28" s="116" t="str">
        <f t="shared" si="11"/>
        <v>土</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45885</v>
      </c>
      <c r="S28" s="48" t="str">
        <f t="shared" si="13"/>
        <v>土</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t="str">
        <f t="shared" si="9"/>
        <v/>
      </c>
      <c r="AF28" s="129"/>
      <c r="AH28" s="148"/>
      <c r="AI28" s="149"/>
      <c r="AJ28" s="150"/>
      <c r="AK28" s="78" t="str" cm="1">
        <f t="array" ref="AK28">_xlfn.IFS($R28="","",$AH28="振替出勤日","平",OR($AH28="祝日扱い",$T28="祝"),"祝",OR($S28="土",$S28="日"),$S28,TRUE,"平")</f>
        <v>土</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45886</v>
      </c>
      <c r="C29" s="116" t="str">
        <f t="shared" si="11"/>
        <v>日</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45886</v>
      </c>
      <c r="S29" s="48" t="str">
        <f t="shared" si="13"/>
        <v>日</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t="str">
        <f t="shared" si="9"/>
        <v/>
      </c>
      <c r="AF29" s="129"/>
      <c r="AH29" s="148"/>
      <c r="AI29" s="149"/>
      <c r="AJ29" s="150"/>
      <c r="AK29" s="78" t="str" cm="1">
        <f t="array" ref="AK29">_xlfn.IFS($R29="","",$AH29="振替出勤日","平",OR($AH29="祝日扱い",$T29="祝"),"祝",OR($S29="土",$S29="日"),$S29,TRUE,"平")</f>
        <v>日</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45887</v>
      </c>
      <c r="C30" s="116" t="str">
        <f t="shared" si="11"/>
        <v>月</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45887</v>
      </c>
      <c r="S30" s="48" t="str">
        <f t="shared" si="13"/>
        <v>月</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45888</v>
      </c>
      <c r="C31" s="116" t="str">
        <f t="shared" si="11"/>
        <v>火</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45888</v>
      </c>
      <c r="S31" s="48" t="str">
        <f t="shared" si="13"/>
        <v>火</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45889</v>
      </c>
      <c r="C32" s="116" t="str">
        <f t="shared" si="11"/>
        <v>水</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45889</v>
      </c>
      <c r="S32" s="48" t="str">
        <f t="shared" si="13"/>
        <v>水</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45890</v>
      </c>
      <c r="C33" s="116" t="str">
        <f t="shared" si="11"/>
        <v>木</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45890</v>
      </c>
      <c r="S33" s="48" t="str">
        <f t="shared" si="13"/>
        <v>木</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45891</v>
      </c>
      <c r="C34" s="116" t="str">
        <f t="shared" si="11"/>
        <v>金</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45891</v>
      </c>
      <c r="S34" s="48" t="str">
        <f t="shared" si="13"/>
        <v>金</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45892</v>
      </c>
      <c r="C35" s="116" t="str">
        <f t="shared" si="11"/>
        <v>土</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45892</v>
      </c>
      <c r="S35" s="48" t="str">
        <f t="shared" si="13"/>
        <v>土</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9"/>
      <c r="AH35" s="148"/>
      <c r="AI35" s="149"/>
      <c r="AJ35" s="150"/>
      <c r="AK35" s="78" t="str" cm="1">
        <f t="array" ref="AK35">_xlfn.IFS($R35="","",$AH35="振替出勤日","平",OR($AH35="祝日扱い",$T35="祝"),"祝",OR($S35="土",$S35="日"),$S35,TRUE,"平")</f>
        <v>土</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45893</v>
      </c>
      <c r="C36" s="116" t="str">
        <f t="shared" si="11"/>
        <v>日</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45893</v>
      </c>
      <c r="S36" s="48" t="str">
        <f t="shared" si="13"/>
        <v>日</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t="str">
        <f t="shared" si="9"/>
        <v/>
      </c>
      <c r="AF36" s="129"/>
      <c r="AH36" s="148"/>
      <c r="AI36" s="149"/>
      <c r="AJ36" s="150"/>
      <c r="AK36" s="78" t="str" cm="1">
        <f t="array" ref="AK36">_xlfn.IFS($R36="","",$AH36="振替出勤日","平",OR($AH36="祝日扱い",$T36="祝"),"祝",OR($S36="土",$S36="日"),$S36,TRUE,"平")</f>
        <v>日</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45894</v>
      </c>
      <c r="C37" s="116" t="str">
        <f t="shared" si="11"/>
        <v>月</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45894</v>
      </c>
      <c r="S37" s="48" t="str">
        <f t="shared" si="13"/>
        <v>月</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45895</v>
      </c>
      <c r="C38" s="116" t="str">
        <f t="shared" si="11"/>
        <v>火</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45895</v>
      </c>
      <c r="S38" s="48" t="str">
        <f t="shared" si="13"/>
        <v>火</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45896</v>
      </c>
      <c r="C39" s="116" t="str">
        <f t="shared" si="11"/>
        <v>水</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45896</v>
      </c>
      <c r="S39" s="48" t="str">
        <f t="shared" si="13"/>
        <v>水</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45897</v>
      </c>
      <c r="C40" s="116" t="str">
        <f t="shared" si="11"/>
        <v>木</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45897</v>
      </c>
      <c r="S40" s="48" t="str">
        <f t="shared" si="13"/>
        <v>木</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45898</v>
      </c>
      <c r="C41" s="116" t="str">
        <f t="shared" si="11"/>
        <v>金</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45898</v>
      </c>
      <c r="S41" s="48" t="str">
        <f t="shared" si="13"/>
        <v>金</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45899</v>
      </c>
      <c r="C42" s="116" t="str">
        <f t="shared" si="11"/>
        <v>土</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45899</v>
      </c>
      <c r="S42" s="48" t="str">
        <f t="shared" si="13"/>
        <v>土</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t="str">
        <f t="shared" si="9"/>
        <v/>
      </c>
      <c r="AF42" s="129"/>
      <c r="AH42" s="148"/>
      <c r="AI42" s="149"/>
      <c r="AJ42" s="150"/>
      <c r="AK42" s="78" t="str" cm="1">
        <f t="array" ref="AK42">_xlfn.IFS($R42="","",$AH42="振替出勤日","平",OR($AH42="祝日扱い",$T42="祝"),"祝",OR($S42="土",$S42="日"),$S42,TRUE,"平")</f>
        <v>土</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45900</v>
      </c>
      <c r="C43" s="116" t="str">
        <f t="shared" si="11"/>
        <v>日</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f t="shared" si="12"/>
        <v>45900</v>
      </c>
      <c r="S43" s="46" t="str">
        <f t="shared" si="13"/>
        <v>日</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t="str">
        <f t="shared" si="9"/>
        <v/>
      </c>
      <c r="AF43" s="129"/>
      <c r="AH43" s="148"/>
      <c r="AI43" s="149"/>
      <c r="AJ43" s="150"/>
      <c r="AK43" s="78" t="str" cm="1">
        <f t="array" ref="AK43">_xlfn.IFS($R43="","",$AH43="振替出勤日","平",OR($AH43="祝日扱い",$T43="祝"),"祝",OR($S43="土",$S43="日"),$S43,TRUE,"平")</f>
        <v>日</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302" t="s">
        <v>54</v>
      </c>
      <c r="Z44" s="304" t="s">
        <v>3</v>
      </c>
      <c r="AA44" s="304" t="str">
        <f>AA12</f>
        <v>休日
勤務</v>
      </c>
      <c r="AB44" s="304" t="str">
        <f>AB12</f>
        <v/>
      </c>
      <c r="AC44" s="304" t="s">
        <v>52</v>
      </c>
      <c r="AD44" s="304" t="s">
        <v>88</v>
      </c>
      <c r="AE44" s="288" t="s">
        <v>51</v>
      </c>
      <c r="AF44" s="129"/>
      <c r="AO44" s="52" t="str" cm="1">
        <f t="array" aca="1" ref="AO44" ca="1">_xlfn.IFS($AO43&lt;&gt;"","-",_xlfn.FLOOR.MATH($AN44,"0:0:1")&lt;=$AL$9,"",TRUE,IF($AK44&lt;&gt;"平",$AL$9-$AN43+$U44+IF($AL$9-$AN43+$U44&gt;=12/24,IF(AND($V44="",$AL44&gt;=8/24),1/24,$V44),0),$AL$9-$AN43+$U44+8/24+IF(AND($V44="",$AL44&gt;=8/24),1/24,$V44)))</f>
        <v/>
      </c>
    </row>
    <row r="45" spans="1:46" ht="14.25" customHeight="1">
      <c r="B45" s="290" t="s">
        <v>113</v>
      </c>
      <c r="C45" s="145" t="s">
        <v>114</v>
      </c>
      <c r="D45" s="293" t="s">
        <v>131</v>
      </c>
      <c r="E45" s="293"/>
      <c r="F45" s="293"/>
      <c r="G45" s="293"/>
      <c r="H45" s="294"/>
      <c r="I45" s="17"/>
      <c r="J45" s="295" t="s">
        <v>115</v>
      </c>
      <c r="K45" s="296"/>
      <c r="L45" s="296"/>
      <c r="M45" s="296"/>
      <c r="N45" s="296"/>
      <c r="O45" s="297"/>
      <c r="P45" s="17"/>
      <c r="Q45" s="131"/>
      <c r="R45" s="51"/>
      <c r="S45" s="52"/>
      <c r="T45" s="52"/>
      <c r="U45" s="52"/>
      <c r="V45" s="52"/>
      <c r="Y45" s="303"/>
      <c r="Z45" s="305"/>
      <c r="AA45" s="305"/>
      <c r="AB45" s="305"/>
      <c r="AC45" s="305"/>
      <c r="AD45" s="305"/>
      <c r="AE45" s="289"/>
      <c r="AF45" s="129"/>
      <c r="AG45" s="50"/>
      <c r="AH45" s="50"/>
      <c r="AI45" s="50"/>
      <c r="AJ45" s="50"/>
      <c r="AK45" s="50"/>
      <c r="AL45" s="26" t="s">
        <v>7</v>
      </c>
      <c r="AN45" s="26" t="s">
        <v>3</v>
      </c>
    </row>
    <row r="46" spans="1:46" ht="14.25" customHeight="1">
      <c r="B46" s="291"/>
      <c r="C46" s="146" t="s">
        <v>114</v>
      </c>
      <c r="D46" s="298" t="s">
        <v>116</v>
      </c>
      <c r="E46" s="298"/>
      <c r="F46" s="298"/>
      <c r="G46" s="298"/>
      <c r="H46" s="299"/>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160</v>
      </c>
      <c r="AF46" s="129"/>
      <c r="AG46" s="84"/>
      <c r="AH46" s="50"/>
      <c r="AI46" s="50"/>
      <c r="AJ46" s="50"/>
      <c r="AK46" s="84"/>
      <c r="AL46" s="85">
        <f ca="1">_xlfn.FLOOR.MATH(ROUND(SUM(AL$13:AL$43)*24,5),"0.25")</f>
        <v>0</v>
      </c>
      <c r="AN46" s="85">
        <f ca="1">_xlfn.FLOOR.MATH(ROUND(MAX(AN$13:AN$43)*24,5),"0.25")</f>
        <v>0</v>
      </c>
    </row>
    <row r="47" spans="1:46" ht="14.25" customHeight="1">
      <c r="B47" s="292"/>
      <c r="C47" s="147" t="s">
        <v>114</v>
      </c>
      <c r="D47" s="300" t="s">
        <v>117</v>
      </c>
      <c r="E47" s="300"/>
      <c r="F47" s="300"/>
      <c r="G47" s="300"/>
      <c r="H47" s="301"/>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72" t="s">
        <v>118</v>
      </c>
      <c r="C48" s="272"/>
      <c r="D48" s="272"/>
      <c r="E48" s="272"/>
      <c r="F48" s="272"/>
      <c r="G48" s="272"/>
      <c r="H48" s="272"/>
      <c r="I48" s="272"/>
      <c r="J48" s="272"/>
      <c r="K48" s="273" t="s">
        <v>119</v>
      </c>
      <c r="L48" s="273"/>
      <c r="M48" s="273"/>
      <c r="N48" s="274" t="str">
        <f>TEXT((SUMPRODUCT($E$13:$E$43,$G$13:$G$43,ROW($B$13:$B$43))+SUM($F$13:$F$43))*100000+COUNTA($F$13:$F$43),"000-0000")</f>
        <v>000-0000</v>
      </c>
      <c r="O48" s="274"/>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160</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75" t="s">
        <v>84</v>
      </c>
      <c r="C50" s="276"/>
      <c r="D50" s="114"/>
      <c r="E50" s="115"/>
      <c r="F50" s="115"/>
      <c r="G50" s="115"/>
      <c r="H50" s="115"/>
      <c r="I50" s="115"/>
      <c r="J50" s="277"/>
      <c r="K50" s="277"/>
      <c r="L50" s="277"/>
      <c r="M50" s="277"/>
      <c r="N50" s="277"/>
      <c r="O50" s="278"/>
      <c r="Q50" s="128"/>
      <c r="R50" s="279"/>
      <c r="S50" s="280"/>
      <c r="T50" s="280"/>
      <c r="U50" s="280"/>
      <c r="V50" s="280"/>
      <c r="W50" s="280"/>
      <c r="X50" s="280"/>
      <c r="Y50" s="280"/>
      <c r="Z50" s="280"/>
      <c r="AA50" s="280"/>
      <c r="AB50" s="280"/>
      <c r="AC50" s="280"/>
      <c r="AD50" s="280"/>
      <c r="AE50" s="281"/>
      <c r="AF50" s="129"/>
      <c r="AP50" s="15"/>
      <c r="AR50" s="15"/>
      <c r="AS50" s="15"/>
    </row>
    <row r="51" spans="2:46">
      <c r="B51" s="23"/>
      <c r="C51" s="23"/>
      <c r="D51" s="23"/>
      <c r="Q51" s="128"/>
      <c r="R51" s="266"/>
      <c r="S51" s="267"/>
      <c r="T51" s="267"/>
      <c r="U51" s="267"/>
      <c r="V51" s="267"/>
      <c r="W51" s="267"/>
      <c r="X51" s="267"/>
      <c r="Y51" s="267"/>
      <c r="Z51" s="267"/>
      <c r="AA51" s="267"/>
      <c r="AB51" s="267"/>
      <c r="AC51" s="267"/>
      <c r="AD51" s="267"/>
      <c r="AE51" s="268"/>
      <c r="AF51" s="129"/>
      <c r="AP51" s="15"/>
      <c r="AR51" s="15"/>
      <c r="AS51" s="15"/>
      <c r="AT51" s="15"/>
    </row>
    <row r="52" spans="2:46">
      <c r="B52" s="23"/>
      <c r="C52" s="23"/>
      <c r="D52" s="23"/>
      <c r="Q52" s="128"/>
      <c r="R52" s="266" t="str">
        <f ca="1">IF(AND($AK$7*$AL$7&gt;0,$Z$47&lt;0),"時間外勤務として"&amp;VLOOKUP($AI$7,設定!$G:$I,3,0)*24&amp;"H×"&amp;$AK$7&amp;"/"&amp;$AL$7&amp;"日＝"&amp;ROUND($AK$9*24,2)&amp;"H以降よりご請求致します。","")</f>
        <v/>
      </c>
      <c r="S52" s="267"/>
      <c r="T52" s="267"/>
      <c r="U52" s="267"/>
      <c r="V52" s="267"/>
      <c r="W52" s="267"/>
      <c r="X52" s="267"/>
      <c r="Y52" s="267"/>
      <c r="Z52" s="267"/>
      <c r="AA52" s="267"/>
      <c r="AB52" s="267"/>
      <c r="AC52" s="267"/>
      <c r="AD52" s="267"/>
      <c r="AE52" s="268"/>
      <c r="AF52" s="129"/>
      <c r="AP52" s="15"/>
      <c r="AR52" s="15"/>
      <c r="AS52" s="15"/>
      <c r="AT52" s="15"/>
    </row>
    <row r="53" spans="2:46">
      <c r="B53" s="23"/>
      <c r="C53" s="23"/>
      <c r="D53" s="23"/>
      <c r="Q53" s="128"/>
      <c r="R53" s="266" t="str">
        <f ca="1">IF(AND(COUNTIF($AO$13:$AO$44,"-")&gt;0,$AK$7*$AL$7&gt;0),"60H×"&amp;$AK$7&amp;"/"&amp;$AL$7&amp;"日＝"&amp;ROUND($AL$9*24,2)&amp;"H以降よりご請求致します。","")</f>
        <v/>
      </c>
      <c r="S53" s="267"/>
      <c r="T53" s="267"/>
      <c r="U53" s="267"/>
      <c r="V53" s="267"/>
      <c r="W53" s="267"/>
      <c r="X53" s="267"/>
      <c r="Y53" s="267"/>
      <c r="Z53" s="267"/>
      <c r="AA53" s="267"/>
      <c r="AB53" s="267"/>
      <c r="AC53" s="267"/>
      <c r="AD53" s="267"/>
      <c r="AE53" s="268"/>
      <c r="AF53" s="129"/>
      <c r="AJ53" s="86"/>
      <c r="AP53" s="15"/>
      <c r="AT53" s="15"/>
    </row>
    <row r="54" spans="2:46">
      <c r="B54" s="23"/>
      <c r="C54" s="23"/>
      <c r="D54" s="23"/>
      <c r="Q54" s="128"/>
      <c r="R54" s="269" t="str" cm="1">
        <f t="array" aca="1" ref="R54" ca="1">IFERROR("※"&amp;TEXT(INDEX($R$13:$R$44,MATCH("-",$AO$13:$AO$44,0)-1),"M/d  ")&amp;TEXT(INDEX($AO$13:$AO$44,MATCH("-",$AO$13:$AO$44,0)-1),"h:mm")&amp;"以降60H超","")</f>
        <v/>
      </c>
      <c r="S54" s="270"/>
      <c r="T54" s="270"/>
      <c r="U54" s="270"/>
      <c r="V54" s="270"/>
      <c r="W54" s="270"/>
      <c r="X54" s="270"/>
      <c r="Y54" s="270"/>
      <c r="Z54" s="270"/>
      <c r="AA54" s="270"/>
      <c r="AB54" s="270"/>
      <c r="AC54" s="270"/>
      <c r="AD54" s="270"/>
      <c r="AE54" s="271"/>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arYY1An3rVZGCew0sNAuEnlQDekF29RITec/RZ4666hV5NxPRN2sCCeqDARyQx0pCZXyF+G3eAueGf/SSGT51Q==" saltValue="Hb2SKPJsLBtojmVACtAUxA=="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39" priority="4">
      <formula>OR($C13="土",$C13="日",$D13="祝")</formula>
    </cfRule>
  </conditionalFormatting>
  <conditionalFormatting sqref="B13:H42 J13:O42">
    <cfRule type="expression" dxfId="38" priority="3">
      <formula>$C13&lt;&gt;"土"</formula>
    </cfRule>
  </conditionalFormatting>
  <conditionalFormatting sqref="R13:T43">
    <cfRule type="expression" dxfId="37" priority="8">
      <formula>OR($S13="土",$S13="日",$T13="祝")</formula>
    </cfRule>
  </conditionalFormatting>
  <conditionalFormatting sqref="R13:AE42 AH13:AO42">
    <cfRule type="expression" dxfId="36" priority="5">
      <formula>$S13&lt;&gt;"土"</formula>
    </cfRule>
  </conditionalFormatting>
  <conditionalFormatting sqref="U13:X43">
    <cfRule type="expression" dxfId="35" priority="1">
      <formula>_xlfn.ISFORMULA(U13)</formula>
    </cfRule>
  </conditionalFormatting>
  <conditionalFormatting sqref="AH13:AH43">
    <cfRule type="expression" dxfId="34" priority="6">
      <formula>$AH13&lt;&gt;""</formula>
    </cfRule>
  </conditionalFormatting>
  <conditionalFormatting sqref="AI13:AJ43">
    <cfRule type="expression" dxfId="33" priority="7">
      <formula>AI13&lt;&gt;""</formula>
    </cfRule>
  </conditionalFormatting>
  <conditionalFormatting sqref="AJ7">
    <cfRule type="expression" dxfId="32" priority="2">
      <formula>COUNTIF($AI$7,"*H日*")&gt;0</formula>
    </cfRule>
  </conditionalFormatting>
  <dataValidations count="2">
    <dataValidation type="date" operator="greaterThan" allowBlank="1" showInputMessage="1" showErrorMessage="1" sqref="AH7" xr:uid="{29246014-F43B-468F-835A-50F2A4D18CEA}">
      <formula1>42369</formula1>
    </dataValidation>
    <dataValidation type="list" allowBlank="1" showInputMessage="1" showErrorMessage="1" sqref="AJ7" xr:uid="{4F29CA10-2A84-4EE5-B7DD-45EC82785BBA}">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18378813-18D8-41DB-8FE4-A1B37BAC4784}">
          <x14:formula1>
            <xm:f>設定!$T$14:$T$20</xm:f>
          </x14:formula1>
          <xm:sqref>E7:H8</xm:sqref>
        </x14:dataValidation>
        <x14:dataValidation type="list" allowBlank="1" showInputMessage="1" showErrorMessage="1" xr:uid="{1E85044B-BEB3-4E9B-9E37-0A48993735DF}">
          <x14:formula1>
            <xm:f>設定!$K$3:$K$7</xm:f>
          </x14:formula1>
          <xm:sqref>AH13:AH43</xm:sqref>
        </x14:dataValidation>
        <x14:dataValidation type="list" allowBlank="1" showInputMessage="1" showErrorMessage="1" xr:uid="{DF79A68C-3B47-4402-A988-8FB9A976F9F3}">
          <x14:formula1>
            <xm:f>設定!$G$3:$G$23</xm:f>
          </x14:formula1>
          <xm:sqref>AI7</xm:sqref>
        </x14:dataValidation>
        <x14:dataValidation type="list" allowBlank="1" showInputMessage="1" showErrorMessage="1" xr:uid="{00D27420-ED0A-43F2-B3FE-2D504152314F}">
          <x14:formula1>
            <xm:f>設定!$N$3:$N$139</xm:f>
          </x14:formula1>
          <xm:sqref>G13:G43</xm:sqref>
        </x14:dataValidation>
        <x14:dataValidation type="list" allowBlank="1" showInputMessage="1" showErrorMessage="1" xr:uid="{8714EDC2-D89B-4B5A-9A1A-3B580BDFB91A}">
          <x14:formula1>
            <xm:f>設定!$O$3:$O$23</xm:f>
          </x14:formula1>
          <xm:sqref>F13:F43</xm:sqref>
        </x14:dataValidation>
        <x14:dataValidation type="list" allowBlank="1" showInputMessage="1" showErrorMessage="1" xr:uid="{F6D9CE65-3A06-4A97-B3CB-BF4AC42C3EAE}">
          <x14:formula1>
            <xm:f>設定!$M$3:$M$98</xm:f>
          </x14:formula1>
          <xm:sqref>E13:E43</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BB93E-3A7E-428C-A484-939B9BFE66FF}">
  <sheetPr codeName="Sheet13">
    <pageSetUpPr fitToPage="1"/>
  </sheetPr>
  <dimension ref="A1:AT124"/>
  <sheetViews>
    <sheetView zoomScale="115" zoomScaleNormal="115" zoomScaleSheetLayoutView="100" workbookViewId="0">
      <selection activeCell="AR20" sqref="AR20"/>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9</v>
      </c>
      <c r="G1" s="56" t="s">
        <v>89</v>
      </c>
      <c r="H1" s="57" t="s">
        <v>90</v>
      </c>
      <c r="I1" s="13"/>
      <c r="Q1" s="123"/>
      <c r="R1" s="124" t="str">
        <f>TEXT($AH$9,"yyyy/m/d")&amp;" ～ "&amp;IF(YEAR($AH$7)=YEAR($AH$9),TEXT($AH$7,"m/d"),TEXT($AH$7,"yyyy/m/d"))</f>
        <v>2025/9/1 ～ 9/30</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9" t="s">
        <v>145</v>
      </c>
      <c r="C3" s="229"/>
      <c r="D3" s="229"/>
      <c r="E3" s="256"/>
      <c r="F3" s="256"/>
      <c r="G3" s="256"/>
      <c r="H3" s="256"/>
      <c r="J3" s="262" t="s">
        <v>4</v>
      </c>
      <c r="K3" s="262"/>
      <c r="L3" s="263" t="s">
        <v>5</v>
      </c>
      <c r="M3" s="263"/>
      <c r="N3" s="263"/>
      <c r="O3" s="263"/>
      <c r="Q3" s="128"/>
      <c r="S3" s="18"/>
      <c r="T3" s="18"/>
      <c r="U3" s="18"/>
      <c r="V3" s="18"/>
      <c r="W3" s="18"/>
      <c r="X3" s="18"/>
      <c r="Y3" s="117" t="s">
        <v>4</v>
      </c>
      <c r="Z3" s="117"/>
      <c r="AA3" s="117" t="s">
        <v>5</v>
      </c>
      <c r="AB3" s="117"/>
      <c r="AC3" s="110"/>
      <c r="AD3" s="117"/>
      <c r="AF3" s="129"/>
      <c r="AQ3" s="14"/>
      <c r="AR3" s="14"/>
      <c r="AS3" s="14"/>
    </row>
    <row r="4" spans="1:45" ht="19.5" customHeight="1" thickBot="1">
      <c r="B4" s="229" t="s">
        <v>146</v>
      </c>
      <c r="C4" s="229"/>
      <c r="D4" s="229"/>
      <c r="E4" s="264"/>
      <c r="F4" s="264"/>
      <c r="G4" s="264"/>
      <c r="H4" s="264"/>
      <c r="J4" s="19" t="s">
        <v>23</v>
      </c>
      <c r="K4" s="265" t="str">
        <f>'8月'!$K$4&amp;""</f>
        <v/>
      </c>
      <c r="L4" s="265"/>
      <c r="M4" s="265"/>
      <c r="N4" s="265"/>
      <c r="O4" s="59" t="s">
        <v>91</v>
      </c>
      <c r="Q4" s="128"/>
      <c r="S4" s="70"/>
      <c r="T4" s="70"/>
      <c r="U4" s="70"/>
      <c r="V4" s="70"/>
      <c r="W4" s="58"/>
      <c r="X4" s="58"/>
      <c r="Y4" s="69" t="s">
        <v>23</v>
      </c>
      <c r="Z4" s="69"/>
      <c r="AA4" s="117" t="str">
        <f>$K$4&amp;""</f>
        <v/>
      </c>
      <c r="AB4" s="69"/>
      <c r="AC4" s="110"/>
      <c r="AD4" s="117"/>
      <c r="AF4" s="129"/>
      <c r="AH4" s="223" t="s">
        <v>20</v>
      </c>
      <c r="AI4" s="223" t="s">
        <v>9</v>
      </c>
      <c r="AJ4" s="223" t="s">
        <v>53</v>
      </c>
      <c r="AK4" s="222" t="s">
        <v>85</v>
      </c>
      <c r="AL4" s="222" t="s">
        <v>86</v>
      </c>
      <c r="AM4" s="222" t="s">
        <v>87</v>
      </c>
      <c r="AQ4" s="14"/>
      <c r="AR4" s="14"/>
      <c r="AS4" s="14"/>
    </row>
    <row r="5" spans="1:45" ht="5.25" customHeight="1" thickTop="1">
      <c r="B5" s="230" t="s">
        <v>147</v>
      </c>
      <c r="C5" s="230"/>
      <c r="D5" s="230"/>
      <c r="E5" s="255"/>
      <c r="F5" s="255"/>
      <c r="G5" s="255"/>
      <c r="H5" s="255"/>
      <c r="I5" s="60"/>
      <c r="J5" s="61"/>
      <c r="K5" s="257"/>
      <c r="L5" s="257"/>
      <c r="M5" s="258"/>
      <c r="N5" s="258"/>
      <c r="O5" s="258"/>
      <c r="Q5" s="128"/>
      <c r="T5" s="52"/>
      <c r="U5" s="52"/>
      <c r="V5" s="52"/>
      <c r="W5" s="52"/>
      <c r="AB5" s="52"/>
      <c r="AC5" s="52"/>
      <c r="AF5" s="129"/>
      <c r="AH5" s="223"/>
      <c r="AI5" s="223"/>
      <c r="AJ5" s="223"/>
      <c r="AK5" s="223"/>
      <c r="AL5" s="223"/>
      <c r="AM5" s="223"/>
      <c r="AQ5" s="14"/>
      <c r="AR5" s="14"/>
      <c r="AS5" s="14"/>
    </row>
    <row r="6" spans="1:45" ht="13.5" customHeight="1">
      <c r="B6" s="230"/>
      <c r="C6" s="230"/>
      <c r="D6" s="230"/>
      <c r="E6" s="256"/>
      <c r="F6" s="256"/>
      <c r="G6" s="256"/>
      <c r="H6" s="256"/>
      <c r="I6" s="60"/>
      <c r="J6" s="62" t="s">
        <v>92</v>
      </c>
      <c r="K6" s="62"/>
      <c r="L6" s="63" t="s">
        <v>93</v>
      </c>
      <c r="M6" s="259" t="str">
        <f>設定!$R$2</f>
        <v>03-5501-1271</v>
      </c>
      <c r="N6" s="259"/>
      <c r="O6" s="259"/>
      <c r="Q6" s="128"/>
      <c r="S6" s="58"/>
      <c r="T6" s="58"/>
      <c r="U6" s="58"/>
      <c r="V6" s="58"/>
      <c r="W6" s="58"/>
      <c r="X6" s="58"/>
      <c r="Y6" s="58"/>
      <c r="Z6" s="58"/>
      <c r="AB6" s="58"/>
      <c r="AC6" s="52"/>
      <c r="AF6" s="129"/>
      <c r="AH6" s="223"/>
      <c r="AI6" s="223"/>
      <c r="AJ6" s="223"/>
      <c r="AK6" s="223"/>
      <c r="AL6" s="223"/>
      <c r="AM6" s="223"/>
      <c r="AQ6" s="14"/>
      <c r="AR6" s="14"/>
      <c r="AS6" s="14"/>
    </row>
    <row r="7" spans="1:45">
      <c r="B7" s="230" t="s">
        <v>148</v>
      </c>
      <c r="C7" s="230"/>
      <c r="D7" s="230"/>
      <c r="E7" s="247" t="s">
        <v>94</v>
      </c>
      <c r="F7" s="247"/>
      <c r="G7" s="247"/>
      <c r="H7" s="247"/>
      <c r="I7" s="60"/>
      <c r="J7" s="64" t="s">
        <v>95</v>
      </c>
      <c r="K7" s="64"/>
      <c r="L7" s="65" t="s">
        <v>96</v>
      </c>
      <c r="M7" s="249" t="str">
        <f>設定!$R$3</f>
        <v>03-5501-1281</v>
      </c>
      <c r="N7" s="249"/>
      <c r="O7" s="249"/>
      <c r="Q7" s="128"/>
      <c r="S7" s="58"/>
      <c r="T7" s="58"/>
      <c r="U7" s="58"/>
      <c r="V7" s="58"/>
      <c r="W7" s="58"/>
      <c r="X7" s="58"/>
      <c r="Y7" s="58"/>
      <c r="Z7" s="58"/>
      <c r="AB7" s="58"/>
      <c r="AC7" s="52"/>
      <c r="AF7" s="129"/>
      <c r="AH7" s="90">
        <f>EOMONTH($B$13,0)</f>
        <v>45930</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30"/>
      <c r="C8" s="230"/>
      <c r="D8" s="230"/>
      <c r="E8" s="248"/>
      <c r="F8" s="248"/>
      <c r="G8" s="248"/>
      <c r="H8" s="248"/>
      <c r="I8" s="60"/>
      <c r="J8" s="66" t="s">
        <v>97</v>
      </c>
      <c r="K8" s="66"/>
      <c r="L8" s="250" t="str">
        <f>設定!$R$4</f>
        <v>https://wa-ki.jp/expenses-et/</v>
      </c>
      <c r="M8" s="250"/>
      <c r="N8" s="250"/>
      <c r="O8" s="250"/>
      <c r="Q8" s="128"/>
      <c r="AC8" s="52"/>
      <c r="AF8" s="129"/>
      <c r="AH8" s="160" t="s">
        <v>21</v>
      </c>
      <c r="AI8" s="160"/>
      <c r="AJ8" s="160"/>
      <c r="AK8" s="160" t="s">
        <v>10</v>
      </c>
      <c r="AL8" s="160" t="s">
        <v>79</v>
      </c>
      <c r="AM8" s="160"/>
      <c r="AP8" s="14" t="str">
        <f t="shared" ca="1" si="0"/>
        <v/>
      </c>
      <c r="AQ8" s="14"/>
      <c r="AR8" s="14"/>
      <c r="AS8" s="14"/>
    </row>
    <row r="9" spans="1:45" ht="21.95" customHeight="1">
      <c r="B9" s="231" t="s">
        <v>149</v>
      </c>
      <c r="C9" s="231"/>
      <c r="D9" s="231"/>
      <c r="E9" s="232" t="s">
        <v>98</v>
      </c>
      <c r="F9" s="232"/>
      <c r="G9" s="232"/>
      <c r="H9" s="232"/>
      <c r="I9" s="60"/>
      <c r="J9" s="60"/>
      <c r="K9" s="60"/>
      <c r="L9" s="60"/>
      <c r="M9" s="60"/>
      <c r="N9" s="60"/>
      <c r="O9" s="60"/>
      <c r="Q9" s="128"/>
      <c r="AC9" s="52"/>
      <c r="AF9" s="129"/>
      <c r="AH9" s="24">
        <f>IF($AH$7=EOMONTH($AH$7,0),EOMONTH($AH$7,-1)+1,EDATE($AH$7,-1)+1)</f>
        <v>45901</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306" t="s">
        <v>99</v>
      </c>
      <c r="F11" s="306"/>
      <c r="G11" s="306"/>
      <c r="H11" s="306"/>
      <c r="I11" s="92" t="s">
        <v>100</v>
      </c>
      <c r="J11" s="285" t="s">
        <v>101</v>
      </c>
      <c r="K11" s="286"/>
      <c r="L11" s="286"/>
      <c r="M11" s="286"/>
      <c r="N11" s="286"/>
      <c r="O11" s="307"/>
      <c r="P11" s="17"/>
      <c r="Q11" s="130"/>
      <c r="R11" s="29"/>
      <c r="S11" s="30"/>
      <c r="T11" s="30"/>
      <c r="U11" s="282" t="s">
        <v>50</v>
      </c>
      <c r="V11" s="283"/>
      <c r="W11" s="283"/>
      <c r="X11" s="284"/>
      <c r="Y11" s="30"/>
      <c r="Z11" s="30"/>
      <c r="AA11" s="30"/>
      <c r="AB11" s="30"/>
      <c r="AC11" s="30"/>
      <c r="AD11" s="30"/>
      <c r="AE11" s="31"/>
      <c r="AF11" s="129"/>
      <c r="AH11" s="32" t="s">
        <v>12</v>
      </c>
      <c r="AI11" s="33" t="s">
        <v>11</v>
      </c>
      <c r="AJ11" s="33" t="s">
        <v>11</v>
      </c>
      <c r="AK11" s="285" t="s">
        <v>77</v>
      </c>
      <c r="AL11" s="286"/>
      <c r="AM11" s="286"/>
      <c r="AN11" s="287"/>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45901</v>
      </c>
      <c r="C13" s="116" t="str">
        <f>IF(B13="","",TEXT($B13,"aaa"))</f>
        <v>月</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45901</v>
      </c>
      <c r="S13" s="46" t="str">
        <f>IF(R13="","",TEXT($R13,"aaa"))</f>
        <v>月</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9"/>
      <c r="AH13" s="148"/>
      <c r="AI13" s="149"/>
      <c r="AJ13" s="150"/>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45902</v>
      </c>
      <c r="C14" s="116" t="str">
        <f t="shared" ref="C14:C43" si="11">IF(B14="","",TEXT($B14,"aaa"))</f>
        <v>火</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45902</v>
      </c>
      <c r="S14" s="46" t="str">
        <f t="shared" ref="S14:S43" si="13">IF(R14="","",TEXT($R14,"aaa"))</f>
        <v>火</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45903</v>
      </c>
      <c r="C15" s="116" t="str">
        <f t="shared" si="11"/>
        <v>水</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45903</v>
      </c>
      <c r="S15" s="46" t="str">
        <f t="shared" si="13"/>
        <v>水</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45904</v>
      </c>
      <c r="C16" s="116" t="str">
        <f t="shared" si="11"/>
        <v>木</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45904</v>
      </c>
      <c r="S16" s="48" t="str">
        <f t="shared" si="13"/>
        <v>木</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45905</v>
      </c>
      <c r="C17" s="116" t="str">
        <f t="shared" si="11"/>
        <v>金</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45905</v>
      </c>
      <c r="S17" s="48" t="str">
        <f t="shared" si="13"/>
        <v>金</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45906</v>
      </c>
      <c r="C18" s="116" t="str">
        <f t="shared" si="11"/>
        <v>土</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45906</v>
      </c>
      <c r="S18" s="48" t="str">
        <f t="shared" si="13"/>
        <v>土</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9"/>
      <c r="AH18" s="148"/>
      <c r="AI18" s="149"/>
      <c r="AJ18" s="150"/>
      <c r="AK18" s="78" t="str" cm="1">
        <f t="array" ref="AK18">_xlfn.IFS($R18="","",$AH18="振替出勤日","平",OR($AH18="祝日扱い",$T18="祝"),"祝",OR($S18="土",$S18="日"),$S18,TRUE,"平")</f>
        <v>土</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45907</v>
      </c>
      <c r="C19" s="116" t="str">
        <f t="shared" si="11"/>
        <v>日</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45907</v>
      </c>
      <c r="S19" s="48" t="str">
        <f t="shared" si="13"/>
        <v>日</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t="str">
        <f t="shared" si="9"/>
        <v/>
      </c>
      <c r="AF19" s="129"/>
      <c r="AH19" s="148"/>
      <c r="AI19" s="149"/>
      <c r="AJ19" s="150"/>
      <c r="AK19" s="78" t="str" cm="1">
        <f t="array" ref="AK19">_xlfn.IFS($R19="","",$AH19="振替出勤日","平",OR($AH19="祝日扱い",$T19="祝"),"祝",OR($S19="土",$S19="日"),$S19,TRUE,"平")</f>
        <v>日</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45908</v>
      </c>
      <c r="C20" s="116" t="str">
        <f t="shared" si="11"/>
        <v>月</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45908</v>
      </c>
      <c r="S20" s="48" t="str">
        <f t="shared" si="13"/>
        <v>月</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45909</v>
      </c>
      <c r="C21" s="116" t="str">
        <f t="shared" si="11"/>
        <v>火</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45909</v>
      </c>
      <c r="S21" s="48" t="str">
        <f t="shared" si="13"/>
        <v>火</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45910</v>
      </c>
      <c r="C22" s="116" t="str">
        <f t="shared" si="11"/>
        <v>水</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45910</v>
      </c>
      <c r="S22" s="48" t="str">
        <f t="shared" si="13"/>
        <v>水</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45911</v>
      </c>
      <c r="C23" s="116" t="str">
        <f t="shared" si="11"/>
        <v>木</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45911</v>
      </c>
      <c r="S23" s="48" t="str">
        <f t="shared" si="13"/>
        <v>木</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45912</v>
      </c>
      <c r="C24" s="116" t="str">
        <f t="shared" si="11"/>
        <v>金</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45912</v>
      </c>
      <c r="S24" s="48" t="str">
        <f t="shared" si="13"/>
        <v>金</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45913</v>
      </c>
      <c r="C25" s="116" t="str">
        <f t="shared" si="11"/>
        <v>土</v>
      </c>
      <c r="D25" s="98" t="str" cm="1">
        <f t="array" ref="D25">_xlfn.IFS($C25="日","",COUNTIF(設定!$A:$A,$B25)=1,"祝",$C25&lt;&gt;"日","")</f>
        <v/>
      </c>
      <c r="E25" s="99"/>
      <c r="F25" s="100"/>
      <c r="G25" s="100"/>
      <c r="H25" s="101"/>
      <c r="I25" s="152"/>
      <c r="J25" s="102" t="s">
        <v>112</v>
      </c>
      <c r="K25" s="67" t="s">
        <v>112</v>
      </c>
      <c r="L25" s="67" t="s">
        <v>112</v>
      </c>
      <c r="M25" s="67" t="s">
        <v>112</v>
      </c>
      <c r="N25" s="67" t="s">
        <v>112</v>
      </c>
      <c r="O25" s="68" t="s">
        <v>112</v>
      </c>
      <c r="Q25" s="128"/>
      <c r="R25" s="45">
        <f t="shared" si="12"/>
        <v>45913</v>
      </c>
      <c r="S25" s="48" t="str">
        <f t="shared" si="13"/>
        <v>土</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9"/>
      <c r="AH25" s="148"/>
      <c r="AI25" s="149"/>
      <c r="AJ25" s="150"/>
      <c r="AK25" s="78" t="str" cm="1">
        <f t="array" ref="AK25">_xlfn.IFS($R25="","",$AH25="振替出勤日","平",OR($AH25="祝日扱い",$T25="祝"),"祝",OR($S25="土",$S25="日"),$S25,TRUE,"平")</f>
        <v>土</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45914</v>
      </c>
      <c r="C26" s="116" t="str">
        <f t="shared" si="11"/>
        <v>日</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45914</v>
      </c>
      <c r="S26" s="48" t="str">
        <f t="shared" si="13"/>
        <v>日</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t="str">
        <f t="shared" si="9"/>
        <v/>
      </c>
      <c r="AF26" s="129"/>
      <c r="AH26" s="148"/>
      <c r="AI26" s="149"/>
      <c r="AJ26" s="150"/>
      <c r="AK26" s="78" t="str" cm="1">
        <f t="array" ref="AK26">_xlfn.IFS($R26="","",$AH26="振替出勤日","平",OR($AH26="祝日扱い",$T26="祝"),"祝",OR($S26="土",$S26="日"),$S26,TRUE,"平")</f>
        <v>日</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45915</v>
      </c>
      <c r="C27" s="116" t="str">
        <f t="shared" si="11"/>
        <v>月</v>
      </c>
      <c r="D27" s="103" t="str" cm="1">
        <f t="array" ref="D27">_xlfn.IFS($C27="日","",COUNTIF(設定!$A:$A,$B27)=1,"祝",$C27&lt;&gt;"日","")</f>
        <v>祝</v>
      </c>
      <c r="E27" s="99"/>
      <c r="F27" s="100"/>
      <c r="G27" s="100"/>
      <c r="H27" s="101"/>
      <c r="I27" s="154"/>
      <c r="J27" s="102" t="s">
        <v>112</v>
      </c>
      <c r="K27" s="67" t="s">
        <v>112</v>
      </c>
      <c r="L27" s="67" t="s">
        <v>112</v>
      </c>
      <c r="M27" s="67" t="s">
        <v>112</v>
      </c>
      <c r="N27" s="67" t="s">
        <v>112</v>
      </c>
      <c r="O27" s="68" t="s">
        <v>112</v>
      </c>
      <c r="Q27" s="128"/>
      <c r="R27" s="45">
        <f t="shared" si="12"/>
        <v>45915</v>
      </c>
      <c r="S27" s="48" t="str">
        <f t="shared" si="13"/>
        <v>月</v>
      </c>
      <c r="T27" s="49" t="str">
        <f>IF(OR($R27="",$S27="日"),"",IF(COUNTIF(設定!$A:$A,$R27)&gt;=1,"祝",""))</f>
        <v>祝</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9"/>
      <c r="AH27" s="148"/>
      <c r="AI27" s="149"/>
      <c r="AJ27" s="150"/>
      <c r="AK27" s="78" t="str" cm="1">
        <f t="array" ref="AK27">_xlfn.IFS($R27="","",$AH27="振替出勤日","平",OR($AH27="祝日扱い",$T27="祝"),"祝",OR($S27="土",$S27="日"),$S27,TRUE,"平")</f>
        <v>祝</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45916</v>
      </c>
      <c r="C28" s="116" t="str">
        <f t="shared" si="11"/>
        <v>火</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45916</v>
      </c>
      <c r="S28" s="48" t="str">
        <f t="shared" si="13"/>
        <v>火</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45917</v>
      </c>
      <c r="C29" s="116" t="str">
        <f t="shared" si="11"/>
        <v>水</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45917</v>
      </c>
      <c r="S29" s="48" t="str">
        <f t="shared" si="13"/>
        <v>水</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45918</v>
      </c>
      <c r="C30" s="116" t="str">
        <f t="shared" si="11"/>
        <v>木</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45918</v>
      </c>
      <c r="S30" s="48" t="str">
        <f t="shared" si="13"/>
        <v>木</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45919</v>
      </c>
      <c r="C31" s="116" t="str">
        <f t="shared" si="11"/>
        <v>金</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45919</v>
      </c>
      <c r="S31" s="48" t="str">
        <f t="shared" si="13"/>
        <v>金</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45920</v>
      </c>
      <c r="C32" s="116" t="str">
        <f t="shared" si="11"/>
        <v>土</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45920</v>
      </c>
      <c r="S32" s="48" t="str">
        <f t="shared" si="13"/>
        <v>土</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9"/>
      <c r="AH32" s="148"/>
      <c r="AI32" s="149"/>
      <c r="AJ32" s="150"/>
      <c r="AK32" s="78" t="str" cm="1">
        <f t="array" ref="AK32">_xlfn.IFS($R32="","",$AH32="振替出勤日","平",OR($AH32="祝日扱い",$T32="祝"),"祝",OR($S32="土",$S32="日"),$S32,TRUE,"平")</f>
        <v>土</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45921</v>
      </c>
      <c r="C33" s="116" t="str">
        <f t="shared" si="11"/>
        <v>日</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45921</v>
      </c>
      <c r="S33" s="48" t="str">
        <f t="shared" si="13"/>
        <v>日</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9"/>
      <c r="AH33" s="148"/>
      <c r="AI33" s="149"/>
      <c r="AJ33" s="150"/>
      <c r="AK33" s="78" t="str" cm="1">
        <f t="array" ref="AK33">_xlfn.IFS($R33="","",$AH33="振替出勤日","平",OR($AH33="祝日扱い",$T33="祝"),"祝",OR($S33="土",$S33="日"),$S33,TRUE,"平")</f>
        <v>日</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45922</v>
      </c>
      <c r="C34" s="116" t="str">
        <f t="shared" si="11"/>
        <v>月</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45922</v>
      </c>
      <c r="S34" s="48" t="str">
        <f t="shared" si="13"/>
        <v>月</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45923</v>
      </c>
      <c r="C35" s="116" t="str">
        <f t="shared" si="11"/>
        <v>火</v>
      </c>
      <c r="D35" s="103" t="str" cm="1">
        <f t="array" ref="D35">_xlfn.IFS($C35="日","",COUNTIF(設定!$A:$A,$B35)=1,"祝",$C35&lt;&gt;"日","")</f>
        <v>祝</v>
      </c>
      <c r="E35" s="99"/>
      <c r="F35" s="100"/>
      <c r="G35" s="100"/>
      <c r="H35" s="101"/>
      <c r="I35" s="152"/>
      <c r="J35" s="102" t="s">
        <v>112</v>
      </c>
      <c r="K35" s="67" t="s">
        <v>112</v>
      </c>
      <c r="L35" s="67" t="s">
        <v>112</v>
      </c>
      <c r="M35" s="67" t="s">
        <v>112</v>
      </c>
      <c r="N35" s="67" t="s">
        <v>112</v>
      </c>
      <c r="O35" s="68" t="s">
        <v>112</v>
      </c>
      <c r="Q35" s="128"/>
      <c r="R35" s="45">
        <f t="shared" si="12"/>
        <v>45923</v>
      </c>
      <c r="S35" s="48" t="str">
        <f t="shared" si="13"/>
        <v>火</v>
      </c>
      <c r="T35" s="49" t="str">
        <f>IF(OR($R35="",$S35="日"),"",IF(COUNTIF(設定!$A:$A,$R35)&gt;=1,"祝",""))</f>
        <v>祝</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9"/>
      <c r="AH35" s="148"/>
      <c r="AI35" s="149"/>
      <c r="AJ35" s="150"/>
      <c r="AK35" s="78" t="str" cm="1">
        <f t="array" ref="AK35">_xlfn.IFS($R35="","",$AH35="振替出勤日","平",OR($AH35="祝日扱い",$T35="祝"),"祝",OR($S35="土",$S35="日"),$S35,TRUE,"平")</f>
        <v>祝</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45924</v>
      </c>
      <c r="C36" s="116" t="str">
        <f t="shared" si="11"/>
        <v>水</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45924</v>
      </c>
      <c r="S36" s="48" t="str">
        <f t="shared" si="13"/>
        <v>水</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45925</v>
      </c>
      <c r="C37" s="116" t="str">
        <f t="shared" si="11"/>
        <v>木</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45925</v>
      </c>
      <c r="S37" s="48" t="str">
        <f t="shared" si="13"/>
        <v>木</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45926</v>
      </c>
      <c r="C38" s="116" t="str">
        <f t="shared" si="11"/>
        <v>金</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45926</v>
      </c>
      <c r="S38" s="48" t="str">
        <f t="shared" si="13"/>
        <v>金</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45927</v>
      </c>
      <c r="C39" s="116" t="str">
        <f t="shared" si="11"/>
        <v>土</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45927</v>
      </c>
      <c r="S39" s="48" t="str">
        <f t="shared" si="13"/>
        <v>土</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t="str">
        <f t="shared" si="9"/>
        <v/>
      </c>
      <c r="AF39" s="129"/>
      <c r="AH39" s="148"/>
      <c r="AI39" s="149"/>
      <c r="AJ39" s="150"/>
      <c r="AK39" s="78" t="str" cm="1">
        <f t="array" ref="AK39">_xlfn.IFS($R39="","",$AH39="振替出勤日","平",OR($AH39="祝日扱い",$T39="祝"),"祝",OR($S39="土",$S39="日"),$S39,TRUE,"平")</f>
        <v>土</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45928</v>
      </c>
      <c r="C40" s="116" t="str">
        <f t="shared" si="11"/>
        <v>日</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45928</v>
      </c>
      <c r="S40" s="48" t="str">
        <f t="shared" si="13"/>
        <v>日</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t="str">
        <f t="shared" si="9"/>
        <v/>
      </c>
      <c r="AF40" s="129"/>
      <c r="AH40" s="148"/>
      <c r="AI40" s="149"/>
      <c r="AJ40" s="150"/>
      <c r="AK40" s="78" t="str" cm="1">
        <f t="array" ref="AK40">_xlfn.IFS($R40="","",$AH40="振替出勤日","平",OR($AH40="祝日扱い",$T40="祝"),"祝",OR($S40="土",$S40="日"),$S40,TRUE,"平")</f>
        <v>日</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45929</v>
      </c>
      <c r="C41" s="116" t="str">
        <f t="shared" si="11"/>
        <v>月</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45929</v>
      </c>
      <c r="S41" s="48" t="str">
        <f t="shared" si="13"/>
        <v>月</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45930</v>
      </c>
      <c r="C42" s="116" t="str">
        <f t="shared" si="11"/>
        <v>火</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45930</v>
      </c>
      <c r="S42" s="48" t="str">
        <f t="shared" si="13"/>
        <v>火</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6" t="str">
        <f t="shared" si="11"/>
        <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9"/>
      <c r="AH43" s="148"/>
      <c r="AI43" s="149"/>
      <c r="AJ43" s="150"/>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302" t="s">
        <v>54</v>
      </c>
      <c r="Z44" s="304" t="s">
        <v>3</v>
      </c>
      <c r="AA44" s="304" t="str">
        <f>AA12</f>
        <v>休日
勤務</v>
      </c>
      <c r="AB44" s="304" t="str">
        <f>AB12</f>
        <v/>
      </c>
      <c r="AC44" s="304" t="s">
        <v>52</v>
      </c>
      <c r="AD44" s="304" t="s">
        <v>88</v>
      </c>
      <c r="AE44" s="288" t="s">
        <v>51</v>
      </c>
      <c r="AF44" s="129"/>
      <c r="AO44" s="52" t="str" cm="1">
        <f t="array" aca="1" ref="AO44" ca="1">_xlfn.IFS($AO43&lt;&gt;"","-",_xlfn.FLOOR.MATH($AN44,"0:0:1")&lt;=$AL$9,"",TRUE,IF($AK44&lt;&gt;"平",$AL$9-$AN43+$U44+IF($AL$9-$AN43+$U44&gt;=12/24,IF(AND($V44="",$AL44&gt;=8/24),1/24,$V44),0),$AL$9-$AN43+$U44+8/24+IF(AND($V44="",$AL44&gt;=8/24),1/24,$V44)))</f>
        <v/>
      </c>
    </row>
    <row r="45" spans="1:46" ht="14.25" customHeight="1">
      <c r="B45" s="290" t="s">
        <v>113</v>
      </c>
      <c r="C45" s="145" t="s">
        <v>114</v>
      </c>
      <c r="D45" s="293" t="s">
        <v>131</v>
      </c>
      <c r="E45" s="293"/>
      <c r="F45" s="293"/>
      <c r="G45" s="293"/>
      <c r="H45" s="294"/>
      <c r="I45" s="17"/>
      <c r="J45" s="295" t="s">
        <v>115</v>
      </c>
      <c r="K45" s="296"/>
      <c r="L45" s="296"/>
      <c r="M45" s="296"/>
      <c r="N45" s="296"/>
      <c r="O45" s="297"/>
      <c r="P45" s="17"/>
      <c r="Q45" s="131"/>
      <c r="R45" s="51"/>
      <c r="S45" s="52"/>
      <c r="T45" s="52"/>
      <c r="U45" s="52"/>
      <c r="V45" s="52"/>
      <c r="Y45" s="303"/>
      <c r="Z45" s="305"/>
      <c r="AA45" s="305"/>
      <c r="AB45" s="305"/>
      <c r="AC45" s="305"/>
      <c r="AD45" s="305"/>
      <c r="AE45" s="289"/>
      <c r="AF45" s="129"/>
      <c r="AG45" s="50"/>
      <c r="AH45" s="50"/>
      <c r="AI45" s="50"/>
      <c r="AJ45" s="50"/>
      <c r="AK45" s="50"/>
      <c r="AL45" s="26" t="s">
        <v>7</v>
      </c>
      <c r="AN45" s="26" t="s">
        <v>3</v>
      </c>
    </row>
    <row r="46" spans="1:46" ht="14.25" customHeight="1">
      <c r="B46" s="291"/>
      <c r="C46" s="146" t="s">
        <v>114</v>
      </c>
      <c r="D46" s="298" t="s">
        <v>116</v>
      </c>
      <c r="E46" s="298"/>
      <c r="F46" s="298"/>
      <c r="G46" s="298"/>
      <c r="H46" s="299"/>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160</v>
      </c>
      <c r="AF46" s="129"/>
      <c r="AG46" s="84"/>
      <c r="AH46" s="50"/>
      <c r="AI46" s="50"/>
      <c r="AJ46" s="50"/>
      <c r="AK46" s="84"/>
      <c r="AL46" s="85">
        <f ca="1">_xlfn.FLOOR.MATH(ROUND(SUM(AL$13:AL$43)*24,5),"0.25")</f>
        <v>0</v>
      </c>
      <c r="AN46" s="85">
        <f ca="1">_xlfn.FLOOR.MATH(ROUND(MAX(AN$13:AN$43)*24,5),"0.25")</f>
        <v>0</v>
      </c>
    </row>
    <row r="47" spans="1:46" ht="14.25" customHeight="1">
      <c r="B47" s="292"/>
      <c r="C47" s="147" t="s">
        <v>114</v>
      </c>
      <c r="D47" s="300" t="s">
        <v>117</v>
      </c>
      <c r="E47" s="300"/>
      <c r="F47" s="300"/>
      <c r="G47" s="300"/>
      <c r="H47" s="301"/>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72" t="s">
        <v>118</v>
      </c>
      <c r="C48" s="272"/>
      <c r="D48" s="272"/>
      <c r="E48" s="272"/>
      <c r="F48" s="272"/>
      <c r="G48" s="272"/>
      <c r="H48" s="272"/>
      <c r="I48" s="272"/>
      <c r="J48" s="272"/>
      <c r="K48" s="273" t="s">
        <v>119</v>
      </c>
      <c r="L48" s="273"/>
      <c r="M48" s="273"/>
      <c r="N48" s="274" t="str">
        <f>TEXT((SUMPRODUCT($E$13:$E$43,$G$13:$G$43,ROW($B$13:$B$43))+SUM($F$13:$F$43))*100000+COUNTA($F$13:$F$43),"000-0000")</f>
        <v>000-0000</v>
      </c>
      <c r="O48" s="274"/>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160</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75" t="s">
        <v>84</v>
      </c>
      <c r="C50" s="276"/>
      <c r="D50" s="114"/>
      <c r="E50" s="115"/>
      <c r="F50" s="115"/>
      <c r="G50" s="115"/>
      <c r="H50" s="115"/>
      <c r="I50" s="115"/>
      <c r="J50" s="277"/>
      <c r="K50" s="277"/>
      <c r="L50" s="277"/>
      <c r="M50" s="277"/>
      <c r="N50" s="277"/>
      <c r="O50" s="278"/>
      <c r="Q50" s="128"/>
      <c r="R50" s="279"/>
      <c r="S50" s="280"/>
      <c r="T50" s="280"/>
      <c r="U50" s="280"/>
      <c r="V50" s="280"/>
      <c r="W50" s="280"/>
      <c r="X50" s="280"/>
      <c r="Y50" s="280"/>
      <c r="Z50" s="280"/>
      <c r="AA50" s="280"/>
      <c r="AB50" s="280"/>
      <c r="AC50" s="280"/>
      <c r="AD50" s="280"/>
      <c r="AE50" s="281"/>
      <c r="AF50" s="129"/>
      <c r="AP50" s="15"/>
      <c r="AR50" s="15"/>
      <c r="AS50" s="15"/>
    </row>
    <row r="51" spans="2:46">
      <c r="B51" s="23"/>
      <c r="C51" s="23"/>
      <c r="D51" s="23"/>
      <c r="Q51" s="128"/>
      <c r="R51" s="266"/>
      <c r="S51" s="267"/>
      <c r="T51" s="267"/>
      <c r="U51" s="267"/>
      <c r="V51" s="267"/>
      <c r="W51" s="267"/>
      <c r="X51" s="267"/>
      <c r="Y51" s="267"/>
      <c r="Z51" s="267"/>
      <c r="AA51" s="267"/>
      <c r="AB51" s="267"/>
      <c r="AC51" s="267"/>
      <c r="AD51" s="267"/>
      <c r="AE51" s="268"/>
      <c r="AF51" s="129"/>
      <c r="AP51" s="15"/>
      <c r="AR51" s="15"/>
      <c r="AS51" s="15"/>
      <c r="AT51" s="15"/>
    </row>
    <row r="52" spans="2:46">
      <c r="B52" s="23"/>
      <c r="C52" s="23"/>
      <c r="D52" s="23"/>
      <c r="Q52" s="128"/>
      <c r="R52" s="266" t="str">
        <f ca="1">IF(AND($AK$7*$AL$7&gt;0,$Z$47&lt;0),"時間外勤務として"&amp;VLOOKUP($AI$7,設定!$G:$I,3,0)*24&amp;"H×"&amp;$AK$7&amp;"/"&amp;$AL$7&amp;"日＝"&amp;ROUND($AK$9*24,2)&amp;"H以降よりご請求致します。","")</f>
        <v/>
      </c>
      <c r="S52" s="267"/>
      <c r="T52" s="267"/>
      <c r="U52" s="267"/>
      <c r="V52" s="267"/>
      <c r="W52" s="267"/>
      <c r="X52" s="267"/>
      <c r="Y52" s="267"/>
      <c r="Z52" s="267"/>
      <c r="AA52" s="267"/>
      <c r="AB52" s="267"/>
      <c r="AC52" s="267"/>
      <c r="AD52" s="267"/>
      <c r="AE52" s="268"/>
      <c r="AF52" s="129"/>
      <c r="AP52" s="15"/>
      <c r="AR52" s="15"/>
      <c r="AS52" s="15"/>
      <c r="AT52" s="15"/>
    </row>
    <row r="53" spans="2:46">
      <c r="B53" s="23"/>
      <c r="C53" s="23"/>
      <c r="D53" s="23"/>
      <c r="Q53" s="128"/>
      <c r="R53" s="266" t="str">
        <f ca="1">IF(AND(COUNTIF($AO$13:$AO$44,"-")&gt;0,$AK$7*$AL$7&gt;0),"60H×"&amp;$AK$7&amp;"/"&amp;$AL$7&amp;"日＝"&amp;ROUND($AL$9*24,2)&amp;"H以降よりご請求致します。","")</f>
        <v/>
      </c>
      <c r="S53" s="267"/>
      <c r="T53" s="267"/>
      <c r="U53" s="267"/>
      <c r="V53" s="267"/>
      <c r="W53" s="267"/>
      <c r="X53" s="267"/>
      <c r="Y53" s="267"/>
      <c r="Z53" s="267"/>
      <c r="AA53" s="267"/>
      <c r="AB53" s="267"/>
      <c r="AC53" s="267"/>
      <c r="AD53" s="267"/>
      <c r="AE53" s="268"/>
      <c r="AF53" s="129"/>
      <c r="AJ53" s="86"/>
      <c r="AP53" s="15"/>
      <c r="AT53" s="15"/>
    </row>
    <row r="54" spans="2:46">
      <c r="B54" s="23"/>
      <c r="C54" s="23"/>
      <c r="D54" s="23"/>
      <c r="Q54" s="128"/>
      <c r="R54" s="269" t="str" cm="1">
        <f t="array" aca="1" ref="R54" ca="1">IFERROR("※"&amp;TEXT(INDEX($R$13:$R$44,MATCH("-",$AO$13:$AO$44,0)-1),"M/d  ")&amp;TEXT(INDEX($AO$13:$AO$44,MATCH("-",$AO$13:$AO$44,0)-1),"h:mm")&amp;"以降60H超","")</f>
        <v/>
      </c>
      <c r="S54" s="270"/>
      <c r="T54" s="270"/>
      <c r="U54" s="270"/>
      <c r="V54" s="270"/>
      <c r="W54" s="270"/>
      <c r="X54" s="270"/>
      <c r="Y54" s="270"/>
      <c r="Z54" s="270"/>
      <c r="AA54" s="270"/>
      <c r="AB54" s="270"/>
      <c r="AC54" s="270"/>
      <c r="AD54" s="270"/>
      <c r="AE54" s="271"/>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HP1vkYB7A3fdPQd/rfPkRhchyPYCo4rCvZ0koP1tY914pDzaTpqBLVYYlbudA3hzraJ0AbxIjnGlTsqvAPz30Q==" saltValue="VYl4wHLFjkxfVUeYqSczgw=="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31" priority="4">
      <formula>OR($C13="土",$C13="日",$D13="祝")</formula>
    </cfRule>
  </conditionalFormatting>
  <conditionalFormatting sqref="B13:H42 J13:O42">
    <cfRule type="expression" dxfId="30" priority="3">
      <formula>$C13&lt;&gt;"土"</formula>
    </cfRule>
  </conditionalFormatting>
  <conditionalFormatting sqref="R13:T43">
    <cfRule type="expression" dxfId="29" priority="8">
      <formula>OR($S13="土",$S13="日",$T13="祝")</formula>
    </cfRule>
  </conditionalFormatting>
  <conditionalFormatting sqref="R13:AE42 AH13:AO42">
    <cfRule type="expression" dxfId="28" priority="5">
      <formula>$S13&lt;&gt;"土"</formula>
    </cfRule>
  </conditionalFormatting>
  <conditionalFormatting sqref="U13:X43">
    <cfRule type="expression" dxfId="27" priority="1">
      <formula>_xlfn.ISFORMULA(U13)</formula>
    </cfRule>
  </conditionalFormatting>
  <conditionalFormatting sqref="AH13:AH43">
    <cfRule type="expression" dxfId="26" priority="6">
      <formula>$AH13&lt;&gt;""</formula>
    </cfRule>
  </conditionalFormatting>
  <conditionalFormatting sqref="AI13:AJ43">
    <cfRule type="expression" dxfId="25" priority="7">
      <formula>AI13&lt;&gt;""</formula>
    </cfRule>
  </conditionalFormatting>
  <conditionalFormatting sqref="AJ7">
    <cfRule type="expression" dxfId="24" priority="2">
      <formula>COUNTIF($AI$7,"*H日*")&gt;0</formula>
    </cfRule>
  </conditionalFormatting>
  <dataValidations count="2">
    <dataValidation type="date" operator="greaterThan" allowBlank="1" showInputMessage="1" showErrorMessage="1" sqref="AH7" xr:uid="{74FE7841-F7AF-4873-A00A-392041CADC5D}">
      <formula1>42369</formula1>
    </dataValidation>
    <dataValidation type="list" allowBlank="1" showInputMessage="1" showErrorMessage="1" sqref="AJ7" xr:uid="{0E879C7D-0E1A-4B84-8F8C-3580CB8610C7}">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E0799A21-35A1-42C5-BBB8-66873EA2AC41}">
          <x14:formula1>
            <xm:f>設定!$T$14:$T$20</xm:f>
          </x14:formula1>
          <xm:sqref>E7:H8</xm:sqref>
        </x14:dataValidation>
        <x14:dataValidation type="list" allowBlank="1" showInputMessage="1" showErrorMessage="1" xr:uid="{60525B55-C1E2-4DE9-B49F-204829569696}">
          <x14:formula1>
            <xm:f>設定!$K$3:$K$7</xm:f>
          </x14:formula1>
          <xm:sqref>AH13:AH43</xm:sqref>
        </x14:dataValidation>
        <x14:dataValidation type="list" allowBlank="1" showInputMessage="1" showErrorMessage="1" xr:uid="{FB9E8752-F62F-44E2-AEFB-DE73826C7FAB}">
          <x14:formula1>
            <xm:f>設定!$G$3:$G$23</xm:f>
          </x14:formula1>
          <xm:sqref>AI7</xm:sqref>
        </x14:dataValidation>
        <x14:dataValidation type="list" allowBlank="1" showInputMessage="1" showErrorMessage="1" xr:uid="{9FE6441A-FD8D-4677-A673-96DEB7F51F2F}">
          <x14:formula1>
            <xm:f>設定!$N$3:$N$139</xm:f>
          </x14:formula1>
          <xm:sqref>G13:G43</xm:sqref>
        </x14:dataValidation>
        <x14:dataValidation type="list" allowBlank="1" showInputMessage="1" showErrorMessage="1" xr:uid="{54651C68-34D5-41BA-9160-5CA9494B9FBC}">
          <x14:formula1>
            <xm:f>設定!$O$3:$O$23</xm:f>
          </x14:formula1>
          <xm:sqref>F13:F43</xm:sqref>
        </x14:dataValidation>
        <x14:dataValidation type="list" allowBlank="1" showInputMessage="1" showErrorMessage="1" xr:uid="{EF2E8725-90D1-4131-9B9E-809613D2C191}">
          <x14:formula1>
            <xm:f>設定!$M$3:$M$98</xm:f>
          </x14:formula1>
          <xm:sqref>E13:E43</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DEE3B-EE72-4F93-88E0-5E0DBED0C355}">
  <sheetPr codeName="Sheet14">
    <pageSetUpPr fitToPage="1"/>
  </sheetPr>
  <dimension ref="A1:AT124"/>
  <sheetViews>
    <sheetView zoomScale="115" zoomScaleNormal="115" zoomScaleSheetLayoutView="100" workbookViewId="0">
      <selection activeCell="AR20" sqref="AR20"/>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10</v>
      </c>
      <c r="G1" s="56" t="s">
        <v>89</v>
      </c>
      <c r="H1" s="57" t="s">
        <v>90</v>
      </c>
      <c r="I1" s="13"/>
      <c r="Q1" s="123"/>
      <c r="R1" s="124" t="str">
        <f>TEXT($AH$9,"yyyy/m/d")&amp;" ～ "&amp;IF(YEAR($AH$7)=YEAR($AH$9),TEXT($AH$7,"m/d"),TEXT($AH$7,"yyyy/m/d"))</f>
        <v>2025/10/1 ～ 10/31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9" t="s">
        <v>145</v>
      </c>
      <c r="C3" s="229"/>
      <c r="D3" s="229"/>
      <c r="E3" s="256"/>
      <c r="F3" s="256"/>
      <c r="G3" s="256"/>
      <c r="H3" s="256"/>
      <c r="J3" s="262" t="s">
        <v>4</v>
      </c>
      <c r="K3" s="262"/>
      <c r="L3" s="263" t="s">
        <v>5</v>
      </c>
      <c r="M3" s="263"/>
      <c r="N3" s="263"/>
      <c r="O3" s="263"/>
      <c r="Q3" s="128"/>
      <c r="S3" s="18"/>
      <c r="T3" s="18"/>
      <c r="U3" s="18"/>
      <c r="V3" s="18"/>
      <c r="W3" s="18"/>
      <c r="X3" s="18"/>
      <c r="Y3" s="117" t="s">
        <v>4</v>
      </c>
      <c r="Z3" s="117"/>
      <c r="AA3" s="117" t="s">
        <v>5</v>
      </c>
      <c r="AB3" s="117"/>
      <c r="AC3" s="110"/>
      <c r="AD3" s="117"/>
      <c r="AF3" s="129"/>
      <c r="AQ3" s="14"/>
      <c r="AR3" s="14"/>
      <c r="AS3" s="14"/>
    </row>
    <row r="4" spans="1:45" ht="19.5" customHeight="1" thickBot="1">
      <c r="B4" s="229" t="s">
        <v>146</v>
      </c>
      <c r="C4" s="229"/>
      <c r="D4" s="229"/>
      <c r="E4" s="264"/>
      <c r="F4" s="264"/>
      <c r="G4" s="264"/>
      <c r="H4" s="264"/>
      <c r="J4" s="19" t="s">
        <v>23</v>
      </c>
      <c r="K4" s="265" t="str">
        <f>'9月'!$K$4&amp;""</f>
        <v/>
      </c>
      <c r="L4" s="265"/>
      <c r="M4" s="265"/>
      <c r="N4" s="265"/>
      <c r="O4" s="59" t="s">
        <v>91</v>
      </c>
      <c r="Q4" s="128"/>
      <c r="S4" s="70"/>
      <c r="T4" s="70"/>
      <c r="U4" s="70"/>
      <c r="V4" s="70"/>
      <c r="W4" s="58"/>
      <c r="X4" s="58"/>
      <c r="Y4" s="69" t="s">
        <v>23</v>
      </c>
      <c r="Z4" s="69"/>
      <c r="AA4" s="117" t="str">
        <f>$K$4&amp;""</f>
        <v/>
      </c>
      <c r="AB4" s="69"/>
      <c r="AC4" s="110"/>
      <c r="AD4" s="117"/>
      <c r="AF4" s="129"/>
      <c r="AH4" s="223" t="s">
        <v>20</v>
      </c>
      <c r="AI4" s="223" t="s">
        <v>9</v>
      </c>
      <c r="AJ4" s="223" t="s">
        <v>53</v>
      </c>
      <c r="AK4" s="222" t="s">
        <v>85</v>
      </c>
      <c r="AL4" s="222" t="s">
        <v>86</v>
      </c>
      <c r="AM4" s="222" t="s">
        <v>87</v>
      </c>
      <c r="AQ4" s="14"/>
      <c r="AR4" s="14"/>
      <c r="AS4" s="14"/>
    </row>
    <row r="5" spans="1:45" ht="5.25" customHeight="1" thickTop="1">
      <c r="B5" s="230" t="s">
        <v>147</v>
      </c>
      <c r="C5" s="230"/>
      <c r="D5" s="230"/>
      <c r="E5" s="255"/>
      <c r="F5" s="255"/>
      <c r="G5" s="255"/>
      <c r="H5" s="255"/>
      <c r="I5" s="60"/>
      <c r="J5" s="61"/>
      <c r="K5" s="257"/>
      <c r="L5" s="257"/>
      <c r="M5" s="258"/>
      <c r="N5" s="258"/>
      <c r="O5" s="258"/>
      <c r="Q5" s="128"/>
      <c r="T5" s="52"/>
      <c r="U5" s="52"/>
      <c r="V5" s="52"/>
      <c r="W5" s="52"/>
      <c r="AB5" s="52"/>
      <c r="AC5" s="52"/>
      <c r="AF5" s="129"/>
      <c r="AH5" s="223"/>
      <c r="AI5" s="223"/>
      <c r="AJ5" s="223"/>
      <c r="AK5" s="223"/>
      <c r="AL5" s="223"/>
      <c r="AM5" s="223"/>
      <c r="AQ5" s="14"/>
      <c r="AR5" s="14"/>
      <c r="AS5" s="14"/>
    </row>
    <row r="6" spans="1:45" ht="13.5" customHeight="1">
      <c r="B6" s="230"/>
      <c r="C6" s="230"/>
      <c r="D6" s="230"/>
      <c r="E6" s="256"/>
      <c r="F6" s="256"/>
      <c r="G6" s="256"/>
      <c r="H6" s="256"/>
      <c r="I6" s="60"/>
      <c r="J6" s="62" t="s">
        <v>92</v>
      </c>
      <c r="K6" s="62"/>
      <c r="L6" s="63" t="s">
        <v>93</v>
      </c>
      <c r="M6" s="259" t="str">
        <f>設定!$R$2</f>
        <v>03-5501-1271</v>
      </c>
      <c r="N6" s="259"/>
      <c r="O6" s="259"/>
      <c r="Q6" s="128"/>
      <c r="S6" s="58"/>
      <c r="T6" s="58"/>
      <c r="U6" s="58"/>
      <c r="V6" s="58"/>
      <c r="W6" s="58"/>
      <c r="X6" s="58"/>
      <c r="Y6" s="58"/>
      <c r="Z6" s="58"/>
      <c r="AB6" s="58"/>
      <c r="AC6" s="52"/>
      <c r="AF6" s="129"/>
      <c r="AH6" s="223"/>
      <c r="AI6" s="223"/>
      <c r="AJ6" s="223"/>
      <c r="AK6" s="223"/>
      <c r="AL6" s="223"/>
      <c r="AM6" s="223"/>
      <c r="AQ6" s="14"/>
      <c r="AR6" s="14"/>
      <c r="AS6" s="14"/>
    </row>
    <row r="7" spans="1:45">
      <c r="B7" s="230" t="s">
        <v>148</v>
      </c>
      <c r="C7" s="230"/>
      <c r="D7" s="230"/>
      <c r="E7" s="247" t="s">
        <v>94</v>
      </c>
      <c r="F7" s="247"/>
      <c r="G7" s="247"/>
      <c r="H7" s="247"/>
      <c r="I7" s="60"/>
      <c r="J7" s="64" t="s">
        <v>95</v>
      </c>
      <c r="K7" s="64"/>
      <c r="L7" s="65" t="s">
        <v>96</v>
      </c>
      <c r="M7" s="249" t="str">
        <f>設定!$R$3</f>
        <v>03-5501-1281</v>
      </c>
      <c r="N7" s="249"/>
      <c r="O7" s="249"/>
      <c r="Q7" s="128"/>
      <c r="S7" s="58"/>
      <c r="T7" s="58"/>
      <c r="U7" s="58"/>
      <c r="V7" s="58"/>
      <c r="W7" s="58"/>
      <c r="X7" s="58"/>
      <c r="Y7" s="58"/>
      <c r="Z7" s="58"/>
      <c r="AB7" s="58"/>
      <c r="AC7" s="52"/>
      <c r="AF7" s="129"/>
      <c r="AH7" s="90">
        <f>EOMONTH($B$13,0)</f>
        <v>45961</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30"/>
      <c r="C8" s="230"/>
      <c r="D8" s="230"/>
      <c r="E8" s="248"/>
      <c r="F8" s="248"/>
      <c r="G8" s="248"/>
      <c r="H8" s="248"/>
      <c r="I8" s="60"/>
      <c r="J8" s="66" t="s">
        <v>97</v>
      </c>
      <c r="K8" s="66"/>
      <c r="L8" s="250" t="str">
        <f>設定!$R$4</f>
        <v>https://wa-ki.jp/expenses-et/</v>
      </c>
      <c r="M8" s="250"/>
      <c r="N8" s="250"/>
      <c r="O8" s="250"/>
      <c r="Q8" s="128"/>
      <c r="AC8" s="52"/>
      <c r="AF8" s="129"/>
      <c r="AH8" s="160" t="s">
        <v>21</v>
      </c>
      <c r="AI8" s="160"/>
      <c r="AJ8" s="160"/>
      <c r="AK8" s="160" t="s">
        <v>10</v>
      </c>
      <c r="AL8" s="160" t="s">
        <v>79</v>
      </c>
      <c r="AM8" s="160"/>
      <c r="AP8" s="14" t="str">
        <f t="shared" ca="1" si="0"/>
        <v/>
      </c>
      <c r="AQ8" s="14"/>
      <c r="AR8" s="14"/>
      <c r="AS8" s="14"/>
    </row>
    <row r="9" spans="1:45" ht="21.95" customHeight="1">
      <c r="B9" s="231" t="s">
        <v>149</v>
      </c>
      <c r="C9" s="231"/>
      <c r="D9" s="231"/>
      <c r="E9" s="232" t="s">
        <v>98</v>
      </c>
      <c r="F9" s="232"/>
      <c r="G9" s="232"/>
      <c r="H9" s="232"/>
      <c r="I9" s="60"/>
      <c r="J9" s="60"/>
      <c r="K9" s="60"/>
      <c r="L9" s="60"/>
      <c r="M9" s="60"/>
      <c r="N9" s="60"/>
      <c r="O9" s="60"/>
      <c r="Q9" s="128"/>
      <c r="AC9" s="52"/>
      <c r="AF9" s="129"/>
      <c r="AH9" s="24">
        <f>IF($AH$7=EOMONTH($AH$7,0),EOMONTH($AH$7,-1)+1,EDATE($AH$7,-1)+1)</f>
        <v>45931</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306" t="s">
        <v>99</v>
      </c>
      <c r="F11" s="306"/>
      <c r="G11" s="306"/>
      <c r="H11" s="306"/>
      <c r="I11" s="92" t="s">
        <v>100</v>
      </c>
      <c r="J11" s="285" t="s">
        <v>101</v>
      </c>
      <c r="K11" s="286"/>
      <c r="L11" s="286"/>
      <c r="M11" s="286"/>
      <c r="N11" s="286"/>
      <c r="O11" s="307"/>
      <c r="P11" s="17"/>
      <c r="Q11" s="130"/>
      <c r="R11" s="29"/>
      <c r="S11" s="30"/>
      <c r="T11" s="30"/>
      <c r="U11" s="282" t="s">
        <v>50</v>
      </c>
      <c r="V11" s="283"/>
      <c r="W11" s="283"/>
      <c r="X11" s="284"/>
      <c r="Y11" s="30"/>
      <c r="Z11" s="30"/>
      <c r="AA11" s="30"/>
      <c r="AB11" s="30"/>
      <c r="AC11" s="30"/>
      <c r="AD11" s="30"/>
      <c r="AE11" s="31"/>
      <c r="AF11" s="129"/>
      <c r="AH11" s="32" t="s">
        <v>12</v>
      </c>
      <c r="AI11" s="33" t="s">
        <v>11</v>
      </c>
      <c r="AJ11" s="33" t="s">
        <v>11</v>
      </c>
      <c r="AK11" s="285" t="s">
        <v>77</v>
      </c>
      <c r="AL11" s="286"/>
      <c r="AM11" s="286"/>
      <c r="AN11" s="287"/>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45931</v>
      </c>
      <c r="C13" s="116" t="str">
        <f>IF(B13="","",TEXT($B13,"aaa"))</f>
        <v>水</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45931</v>
      </c>
      <c r="S13" s="46" t="str">
        <f>IF(R13="","",TEXT($R13,"aaa"))</f>
        <v>水</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9"/>
      <c r="AH13" s="148"/>
      <c r="AI13" s="149"/>
      <c r="AJ13" s="150"/>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45932</v>
      </c>
      <c r="C14" s="116" t="str">
        <f t="shared" ref="C14:C43" si="11">IF(B14="","",TEXT($B14,"aaa"))</f>
        <v>木</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45932</v>
      </c>
      <c r="S14" s="46" t="str">
        <f t="shared" ref="S14:S43" si="13">IF(R14="","",TEXT($R14,"aaa"))</f>
        <v>木</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45933</v>
      </c>
      <c r="C15" s="116" t="str">
        <f t="shared" si="11"/>
        <v>金</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45933</v>
      </c>
      <c r="S15" s="46" t="str">
        <f t="shared" si="13"/>
        <v>金</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45934</v>
      </c>
      <c r="C16" s="116" t="str">
        <f t="shared" si="11"/>
        <v>土</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45934</v>
      </c>
      <c r="S16" s="48" t="str">
        <f t="shared" si="13"/>
        <v>土</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9"/>
      <c r="AH16" s="148"/>
      <c r="AI16" s="149"/>
      <c r="AJ16" s="150"/>
      <c r="AK16" s="78" t="str" cm="1">
        <f t="array" ref="AK16">_xlfn.IFS($R16="","",$AH16="振替出勤日","平",OR($AH16="祝日扱い",$T16="祝"),"祝",OR($S16="土",$S16="日"),$S16,TRUE,"平")</f>
        <v>土</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45935</v>
      </c>
      <c r="C17" s="116" t="str">
        <f t="shared" si="11"/>
        <v>日</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45935</v>
      </c>
      <c r="S17" s="48" t="str">
        <f t="shared" si="13"/>
        <v>日</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9"/>
      <c r="AH17" s="148"/>
      <c r="AI17" s="149"/>
      <c r="AJ17" s="150"/>
      <c r="AK17" s="78" t="str" cm="1">
        <f t="array" ref="AK17">_xlfn.IFS($R17="","",$AH17="振替出勤日","平",OR($AH17="祝日扱い",$T17="祝"),"祝",OR($S17="土",$S17="日"),$S17,TRUE,"平")</f>
        <v>日</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45936</v>
      </c>
      <c r="C18" s="116" t="str">
        <f t="shared" si="11"/>
        <v>月</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45936</v>
      </c>
      <c r="S18" s="48" t="str">
        <f t="shared" si="13"/>
        <v>月</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45937</v>
      </c>
      <c r="C19" s="116" t="str">
        <f t="shared" si="11"/>
        <v>火</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45937</v>
      </c>
      <c r="S19" s="48" t="str">
        <f t="shared" si="13"/>
        <v>火</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45938</v>
      </c>
      <c r="C20" s="116" t="str">
        <f t="shared" si="11"/>
        <v>水</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45938</v>
      </c>
      <c r="S20" s="48" t="str">
        <f t="shared" si="13"/>
        <v>水</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45939</v>
      </c>
      <c r="C21" s="116" t="str">
        <f t="shared" si="11"/>
        <v>木</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45939</v>
      </c>
      <c r="S21" s="48" t="str">
        <f t="shared" si="13"/>
        <v>木</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45940</v>
      </c>
      <c r="C22" s="116" t="str">
        <f t="shared" si="11"/>
        <v>金</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45940</v>
      </c>
      <c r="S22" s="48" t="str">
        <f t="shared" si="13"/>
        <v>金</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45941</v>
      </c>
      <c r="C23" s="116" t="str">
        <f t="shared" si="11"/>
        <v>土</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45941</v>
      </c>
      <c r="S23" s="48" t="str">
        <f t="shared" si="13"/>
        <v>土</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9"/>
      <c r="AH23" s="148"/>
      <c r="AI23" s="149"/>
      <c r="AJ23" s="150"/>
      <c r="AK23" s="78" t="str" cm="1">
        <f t="array" ref="AK23">_xlfn.IFS($R23="","",$AH23="振替出勤日","平",OR($AH23="祝日扱い",$T23="祝"),"祝",OR($S23="土",$S23="日"),$S23,TRUE,"平")</f>
        <v>土</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45942</v>
      </c>
      <c r="C24" s="116" t="str">
        <f t="shared" si="11"/>
        <v>日</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45942</v>
      </c>
      <c r="S24" s="48" t="str">
        <f t="shared" si="13"/>
        <v>日</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9"/>
      <c r="AH24" s="148"/>
      <c r="AI24" s="149"/>
      <c r="AJ24" s="150"/>
      <c r="AK24" s="78" t="str" cm="1">
        <f t="array" ref="AK24">_xlfn.IFS($R24="","",$AH24="振替出勤日","平",OR($AH24="祝日扱い",$T24="祝"),"祝",OR($S24="土",$S24="日"),$S24,TRUE,"平")</f>
        <v>日</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45943</v>
      </c>
      <c r="C25" s="116" t="str">
        <f t="shared" si="11"/>
        <v>月</v>
      </c>
      <c r="D25" s="98" t="str" cm="1">
        <f t="array" ref="D25">_xlfn.IFS($C25="日","",COUNTIF(設定!$A:$A,$B25)=1,"祝",$C25&lt;&gt;"日","")</f>
        <v>祝</v>
      </c>
      <c r="E25" s="99"/>
      <c r="F25" s="100"/>
      <c r="G25" s="100"/>
      <c r="H25" s="101"/>
      <c r="I25" s="152"/>
      <c r="J25" s="102" t="s">
        <v>112</v>
      </c>
      <c r="K25" s="67" t="s">
        <v>112</v>
      </c>
      <c r="L25" s="67" t="s">
        <v>112</v>
      </c>
      <c r="M25" s="67" t="s">
        <v>112</v>
      </c>
      <c r="N25" s="67" t="s">
        <v>112</v>
      </c>
      <c r="O25" s="68" t="s">
        <v>112</v>
      </c>
      <c r="Q25" s="128"/>
      <c r="R25" s="45">
        <f t="shared" si="12"/>
        <v>45943</v>
      </c>
      <c r="S25" s="48" t="str">
        <f t="shared" si="13"/>
        <v>月</v>
      </c>
      <c r="T25" s="47" t="str">
        <f>IF(OR($R25="",$S25="日"),"",IF(COUNTIF(設定!$A:$A,$R25)&gt;=1,"祝",""))</f>
        <v>祝</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9"/>
      <c r="AH25" s="148"/>
      <c r="AI25" s="149"/>
      <c r="AJ25" s="150"/>
      <c r="AK25" s="78" t="str" cm="1">
        <f t="array" ref="AK25">_xlfn.IFS($R25="","",$AH25="振替出勤日","平",OR($AH25="祝日扱い",$T25="祝"),"祝",OR($S25="土",$S25="日"),$S25,TRUE,"平")</f>
        <v>祝</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45944</v>
      </c>
      <c r="C26" s="116" t="str">
        <f t="shared" si="11"/>
        <v>火</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45944</v>
      </c>
      <c r="S26" s="48" t="str">
        <f t="shared" si="13"/>
        <v>火</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45945</v>
      </c>
      <c r="C27" s="116" t="str">
        <f t="shared" si="11"/>
        <v>水</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45945</v>
      </c>
      <c r="S27" s="48" t="str">
        <f t="shared" si="13"/>
        <v>水</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45946</v>
      </c>
      <c r="C28" s="116" t="str">
        <f t="shared" si="11"/>
        <v>木</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45946</v>
      </c>
      <c r="S28" s="48" t="str">
        <f t="shared" si="13"/>
        <v>木</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45947</v>
      </c>
      <c r="C29" s="116" t="str">
        <f t="shared" si="11"/>
        <v>金</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45947</v>
      </c>
      <c r="S29" s="48" t="str">
        <f t="shared" si="13"/>
        <v>金</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45948</v>
      </c>
      <c r="C30" s="116" t="str">
        <f t="shared" si="11"/>
        <v>土</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45948</v>
      </c>
      <c r="S30" s="48" t="str">
        <f t="shared" si="13"/>
        <v>土</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t="str">
        <f t="shared" si="9"/>
        <v/>
      </c>
      <c r="AF30" s="129"/>
      <c r="AH30" s="148"/>
      <c r="AI30" s="149"/>
      <c r="AJ30" s="150"/>
      <c r="AK30" s="78" t="str" cm="1">
        <f t="array" ref="AK30">_xlfn.IFS($R30="","",$AH30="振替出勤日","平",OR($AH30="祝日扱い",$T30="祝"),"祝",OR($S30="土",$S30="日"),$S30,TRUE,"平")</f>
        <v>土</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45949</v>
      </c>
      <c r="C31" s="116" t="str">
        <f t="shared" si="11"/>
        <v>日</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45949</v>
      </c>
      <c r="S31" s="48" t="str">
        <f t="shared" si="13"/>
        <v>日</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t="str">
        <f t="shared" si="9"/>
        <v/>
      </c>
      <c r="AF31" s="129"/>
      <c r="AH31" s="148"/>
      <c r="AI31" s="149"/>
      <c r="AJ31" s="150"/>
      <c r="AK31" s="78" t="str" cm="1">
        <f t="array" ref="AK31">_xlfn.IFS($R31="","",$AH31="振替出勤日","平",OR($AH31="祝日扱い",$T31="祝"),"祝",OR($S31="土",$S31="日"),$S31,TRUE,"平")</f>
        <v>日</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45950</v>
      </c>
      <c r="C32" s="116" t="str">
        <f t="shared" si="11"/>
        <v>月</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45950</v>
      </c>
      <c r="S32" s="48" t="str">
        <f t="shared" si="13"/>
        <v>月</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45951</v>
      </c>
      <c r="C33" s="116" t="str">
        <f t="shared" si="11"/>
        <v>火</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45951</v>
      </c>
      <c r="S33" s="48" t="str">
        <f t="shared" si="13"/>
        <v>火</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45952</v>
      </c>
      <c r="C34" s="116" t="str">
        <f t="shared" si="11"/>
        <v>水</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45952</v>
      </c>
      <c r="S34" s="48" t="str">
        <f t="shared" si="13"/>
        <v>水</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45953</v>
      </c>
      <c r="C35" s="116" t="str">
        <f t="shared" si="11"/>
        <v>木</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45953</v>
      </c>
      <c r="S35" s="48" t="str">
        <f t="shared" si="13"/>
        <v>木</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45954</v>
      </c>
      <c r="C36" s="116" t="str">
        <f t="shared" si="11"/>
        <v>金</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45954</v>
      </c>
      <c r="S36" s="48" t="str">
        <f t="shared" si="13"/>
        <v>金</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45955</v>
      </c>
      <c r="C37" s="116" t="str">
        <f t="shared" si="11"/>
        <v>土</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45955</v>
      </c>
      <c r="S37" s="48" t="str">
        <f t="shared" si="13"/>
        <v>土</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t="str">
        <f t="shared" si="9"/>
        <v/>
      </c>
      <c r="AF37" s="129"/>
      <c r="AH37" s="148"/>
      <c r="AI37" s="149"/>
      <c r="AJ37" s="150"/>
      <c r="AK37" s="78" t="str" cm="1">
        <f t="array" ref="AK37">_xlfn.IFS($R37="","",$AH37="振替出勤日","平",OR($AH37="祝日扱い",$T37="祝"),"祝",OR($S37="土",$S37="日"),$S37,TRUE,"平")</f>
        <v>土</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45956</v>
      </c>
      <c r="C38" s="116" t="str">
        <f t="shared" si="11"/>
        <v>日</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45956</v>
      </c>
      <c r="S38" s="48" t="str">
        <f t="shared" si="13"/>
        <v>日</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t="str">
        <f t="shared" si="9"/>
        <v/>
      </c>
      <c r="AF38" s="129"/>
      <c r="AH38" s="148"/>
      <c r="AI38" s="149"/>
      <c r="AJ38" s="150"/>
      <c r="AK38" s="78" t="str" cm="1">
        <f t="array" ref="AK38">_xlfn.IFS($R38="","",$AH38="振替出勤日","平",OR($AH38="祝日扱い",$T38="祝"),"祝",OR($S38="土",$S38="日"),$S38,TRUE,"平")</f>
        <v>日</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45957</v>
      </c>
      <c r="C39" s="116" t="str">
        <f t="shared" si="11"/>
        <v>月</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45957</v>
      </c>
      <c r="S39" s="48" t="str">
        <f t="shared" si="13"/>
        <v>月</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45958</v>
      </c>
      <c r="C40" s="116" t="str">
        <f t="shared" si="11"/>
        <v>火</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45958</v>
      </c>
      <c r="S40" s="48" t="str">
        <f t="shared" si="13"/>
        <v>火</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45959</v>
      </c>
      <c r="C41" s="116" t="str">
        <f t="shared" si="11"/>
        <v>水</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45959</v>
      </c>
      <c r="S41" s="48" t="str">
        <f t="shared" si="13"/>
        <v>水</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45960</v>
      </c>
      <c r="C42" s="116" t="str">
        <f t="shared" si="11"/>
        <v>木</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45960</v>
      </c>
      <c r="S42" s="48" t="str">
        <f t="shared" si="13"/>
        <v>木</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45961</v>
      </c>
      <c r="C43" s="116" t="str">
        <f t="shared" si="11"/>
        <v>金</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f t="shared" si="12"/>
        <v>45961</v>
      </c>
      <c r="S43" s="46" t="str">
        <f t="shared" si="13"/>
        <v>金</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9"/>
      <c r="AH43" s="148"/>
      <c r="AI43" s="149"/>
      <c r="AJ43" s="150"/>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302" t="s">
        <v>54</v>
      </c>
      <c r="Z44" s="304" t="s">
        <v>3</v>
      </c>
      <c r="AA44" s="304" t="str">
        <f>AA12</f>
        <v>休日
勤務</v>
      </c>
      <c r="AB44" s="304" t="str">
        <f>AB12</f>
        <v/>
      </c>
      <c r="AC44" s="304" t="s">
        <v>52</v>
      </c>
      <c r="AD44" s="304" t="s">
        <v>88</v>
      </c>
      <c r="AE44" s="288" t="s">
        <v>51</v>
      </c>
      <c r="AF44" s="129"/>
      <c r="AO44" s="52" t="str" cm="1">
        <f t="array" aca="1" ref="AO44" ca="1">_xlfn.IFS($AO43&lt;&gt;"","-",_xlfn.FLOOR.MATH($AN44,"0:0:1")&lt;=$AL$9,"",TRUE,IF($AK44&lt;&gt;"平",$AL$9-$AN43+$U44+IF($AL$9-$AN43+$U44&gt;=12/24,IF(AND($V44="",$AL44&gt;=8/24),1/24,$V44),0),$AL$9-$AN43+$U44+8/24+IF(AND($V44="",$AL44&gt;=8/24),1/24,$V44)))</f>
        <v/>
      </c>
    </row>
    <row r="45" spans="1:46" ht="14.25" customHeight="1">
      <c r="B45" s="290" t="s">
        <v>113</v>
      </c>
      <c r="C45" s="145" t="s">
        <v>114</v>
      </c>
      <c r="D45" s="293" t="s">
        <v>131</v>
      </c>
      <c r="E45" s="293"/>
      <c r="F45" s="293"/>
      <c r="G45" s="293"/>
      <c r="H45" s="294"/>
      <c r="I45" s="17"/>
      <c r="J45" s="295" t="s">
        <v>115</v>
      </c>
      <c r="K45" s="296"/>
      <c r="L45" s="296"/>
      <c r="M45" s="296"/>
      <c r="N45" s="296"/>
      <c r="O45" s="297"/>
      <c r="P45" s="17"/>
      <c r="Q45" s="131"/>
      <c r="R45" s="51"/>
      <c r="S45" s="52"/>
      <c r="T45" s="52"/>
      <c r="U45" s="52"/>
      <c r="V45" s="52"/>
      <c r="Y45" s="303"/>
      <c r="Z45" s="305"/>
      <c r="AA45" s="305"/>
      <c r="AB45" s="305"/>
      <c r="AC45" s="305"/>
      <c r="AD45" s="305"/>
      <c r="AE45" s="289"/>
      <c r="AF45" s="129"/>
      <c r="AG45" s="50"/>
      <c r="AH45" s="50"/>
      <c r="AI45" s="50"/>
      <c r="AJ45" s="50"/>
      <c r="AK45" s="50"/>
      <c r="AL45" s="26" t="s">
        <v>7</v>
      </c>
      <c r="AN45" s="26" t="s">
        <v>3</v>
      </c>
    </row>
    <row r="46" spans="1:46" ht="14.25" customHeight="1">
      <c r="B46" s="291"/>
      <c r="C46" s="146" t="s">
        <v>114</v>
      </c>
      <c r="D46" s="298" t="s">
        <v>116</v>
      </c>
      <c r="E46" s="298"/>
      <c r="F46" s="298"/>
      <c r="G46" s="298"/>
      <c r="H46" s="299"/>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176</v>
      </c>
      <c r="AF46" s="129"/>
      <c r="AG46" s="84"/>
      <c r="AH46" s="50"/>
      <c r="AI46" s="50"/>
      <c r="AJ46" s="50"/>
      <c r="AK46" s="84"/>
      <c r="AL46" s="85">
        <f ca="1">_xlfn.FLOOR.MATH(ROUND(SUM(AL$13:AL$43)*24,5),"0.25")</f>
        <v>0</v>
      </c>
      <c r="AN46" s="85">
        <f ca="1">_xlfn.FLOOR.MATH(ROUND(MAX(AN$13:AN$43)*24,5),"0.25")</f>
        <v>0</v>
      </c>
    </row>
    <row r="47" spans="1:46" ht="14.25" customHeight="1">
      <c r="B47" s="292"/>
      <c r="C47" s="147" t="s">
        <v>114</v>
      </c>
      <c r="D47" s="300" t="s">
        <v>117</v>
      </c>
      <c r="E47" s="300"/>
      <c r="F47" s="300"/>
      <c r="G47" s="300"/>
      <c r="H47" s="301"/>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72" t="s">
        <v>118</v>
      </c>
      <c r="C48" s="272"/>
      <c r="D48" s="272"/>
      <c r="E48" s="272"/>
      <c r="F48" s="272"/>
      <c r="G48" s="272"/>
      <c r="H48" s="272"/>
      <c r="I48" s="272"/>
      <c r="J48" s="272"/>
      <c r="K48" s="273" t="s">
        <v>119</v>
      </c>
      <c r="L48" s="273"/>
      <c r="M48" s="273"/>
      <c r="N48" s="274" t="str">
        <f>TEXT((SUMPRODUCT($E$13:$E$43,$G$13:$G$43,ROW($B$13:$B$43))+SUM($F$13:$F$43))*100000+COUNTA($F$13:$F$43),"000-0000")</f>
        <v>000-0000</v>
      </c>
      <c r="O48" s="274"/>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176</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75" t="s">
        <v>84</v>
      </c>
      <c r="C50" s="276"/>
      <c r="D50" s="114"/>
      <c r="E50" s="115"/>
      <c r="F50" s="115"/>
      <c r="G50" s="115"/>
      <c r="H50" s="115"/>
      <c r="I50" s="115"/>
      <c r="J50" s="277"/>
      <c r="K50" s="277"/>
      <c r="L50" s="277"/>
      <c r="M50" s="277"/>
      <c r="N50" s="277"/>
      <c r="O50" s="278"/>
      <c r="Q50" s="128"/>
      <c r="R50" s="279"/>
      <c r="S50" s="280"/>
      <c r="T50" s="280"/>
      <c r="U50" s="280"/>
      <c r="V50" s="280"/>
      <c r="W50" s="280"/>
      <c r="X50" s="280"/>
      <c r="Y50" s="280"/>
      <c r="Z50" s="280"/>
      <c r="AA50" s="280"/>
      <c r="AB50" s="280"/>
      <c r="AC50" s="280"/>
      <c r="AD50" s="280"/>
      <c r="AE50" s="281"/>
      <c r="AF50" s="129"/>
      <c r="AP50" s="15"/>
      <c r="AR50" s="15"/>
      <c r="AS50" s="15"/>
    </row>
    <row r="51" spans="2:46">
      <c r="B51" s="23"/>
      <c r="C51" s="23"/>
      <c r="D51" s="23"/>
      <c r="Q51" s="128"/>
      <c r="R51" s="266"/>
      <c r="S51" s="267"/>
      <c r="T51" s="267"/>
      <c r="U51" s="267"/>
      <c r="V51" s="267"/>
      <c r="W51" s="267"/>
      <c r="X51" s="267"/>
      <c r="Y51" s="267"/>
      <c r="Z51" s="267"/>
      <c r="AA51" s="267"/>
      <c r="AB51" s="267"/>
      <c r="AC51" s="267"/>
      <c r="AD51" s="267"/>
      <c r="AE51" s="268"/>
      <c r="AF51" s="129"/>
      <c r="AP51" s="15"/>
      <c r="AR51" s="15"/>
      <c r="AS51" s="15"/>
      <c r="AT51" s="15"/>
    </row>
    <row r="52" spans="2:46">
      <c r="B52" s="23"/>
      <c r="C52" s="23"/>
      <c r="D52" s="23"/>
      <c r="Q52" s="128"/>
      <c r="R52" s="266" t="str">
        <f ca="1">IF(AND($AK$7*$AL$7&gt;0,$Z$47&lt;0),"時間外勤務として"&amp;VLOOKUP($AI$7,設定!$G:$I,3,0)*24&amp;"H×"&amp;$AK$7&amp;"/"&amp;$AL$7&amp;"日＝"&amp;ROUND($AK$9*24,2)&amp;"H以降よりご請求致します。","")</f>
        <v/>
      </c>
      <c r="S52" s="267"/>
      <c r="T52" s="267"/>
      <c r="U52" s="267"/>
      <c r="V52" s="267"/>
      <c r="W52" s="267"/>
      <c r="X52" s="267"/>
      <c r="Y52" s="267"/>
      <c r="Z52" s="267"/>
      <c r="AA52" s="267"/>
      <c r="AB52" s="267"/>
      <c r="AC52" s="267"/>
      <c r="AD52" s="267"/>
      <c r="AE52" s="268"/>
      <c r="AF52" s="129"/>
      <c r="AP52" s="15"/>
      <c r="AR52" s="15"/>
      <c r="AS52" s="15"/>
      <c r="AT52" s="15"/>
    </row>
    <row r="53" spans="2:46">
      <c r="B53" s="23"/>
      <c r="C53" s="23"/>
      <c r="D53" s="23"/>
      <c r="Q53" s="128"/>
      <c r="R53" s="266" t="str">
        <f ca="1">IF(AND(COUNTIF($AO$13:$AO$44,"-")&gt;0,$AK$7*$AL$7&gt;0),"60H×"&amp;$AK$7&amp;"/"&amp;$AL$7&amp;"日＝"&amp;ROUND($AL$9*24,2)&amp;"H以降よりご請求致します。","")</f>
        <v/>
      </c>
      <c r="S53" s="267"/>
      <c r="T53" s="267"/>
      <c r="U53" s="267"/>
      <c r="V53" s="267"/>
      <c r="W53" s="267"/>
      <c r="X53" s="267"/>
      <c r="Y53" s="267"/>
      <c r="Z53" s="267"/>
      <c r="AA53" s="267"/>
      <c r="AB53" s="267"/>
      <c r="AC53" s="267"/>
      <c r="AD53" s="267"/>
      <c r="AE53" s="268"/>
      <c r="AF53" s="129"/>
      <c r="AJ53" s="86"/>
      <c r="AP53" s="15"/>
      <c r="AT53" s="15"/>
    </row>
    <row r="54" spans="2:46">
      <c r="B54" s="23"/>
      <c r="C54" s="23"/>
      <c r="D54" s="23"/>
      <c r="Q54" s="128"/>
      <c r="R54" s="269" t="str" cm="1">
        <f t="array" aca="1" ref="R54" ca="1">IFERROR("※"&amp;TEXT(INDEX($R$13:$R$44,MATCH("-",$AO$13:$AO$44,0)-1),"M/d  ")&amp;TEXT(INDEX($AO$13:$AO$44,MATCH("-",$AO$13:$AO$44,0)-1),"h:mm")&amp;"以降60H超","")</f>
        <v/>
      </c>
      <c r="S54" s="270"/>
      <c r="T54" s="270"/>
      <c r="U54" s="270"/>
      <c r="V54" s="270"/>
      <c r="W54" s="270"/>
      <c r="X54" s="270"/>
      <c r="Y54" s="270"/>
      <c r="Z54" s="270"/>
      <c r="AA54" s="270"/>
      <c r="AB54" s="270"/>
      <c r="AC54" s="270"/>
      <c r="AD54" s="270"/>
      <c r="AE54" s="271"/>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0QkI4w/lWFtKg+obkr+cxNtnAJhzthWu/LpRi+KW4ZoLT2HjN+bj3fJlN8JjnuG5C1ff49F+rqWwnGzE5WoaSg==" saltValue="y2MRjZMtXmJWGyZQYUTiaA=="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23" priority="4">
      <formula>OR($C13="土",$C13="日",$D13="祝")</formula>
    </cfRule>
  </conditionalFormatting>
  <conditionalFormatting sqref="B13:H42 J13:O42">
    <cfRule type="expression" dxfId="22" priority="3">
      <formula>$C13&lt;&gt;"土"</formula>
    </cfRule>
  </conditionalFormatting>
  <conditionalFormatting sqref="R13:T43">
    <cfRule type="expression" dxfId="21" priority="8">
      <formula>OR($S13="土",$S13="日",$T13="祝")</formula>
    </cfRule>
  </conditionalFormatting>
  <conditionalFormatting sqref="R13:AE42 AH13:AO42">
    <cfRule type="expression" dxfId="20" priority="5">
      <formula>$S13&lt;&gt;"土"</formula>
    </cfRule>
  </conditionalFormatting>
  <conditionalFormatting sqref="U13:X43">
    <cfRule type="expression" dxfId="19" priority="1">
      <formula>_xlfn.ISFORMULA(U13)</formula>
    </cfRule>
  </conditionalFormatting>
  <conditionalFormatting sqref="AH13:AH43">
    <cfRule type="expression" dxfId="18" priority="6">
      <formula>$AH13&lt;&gt;""</formula>
    </cfRule>
  </conditionalFormatting>
  <conditionalFormatting sqref="AI13:AJ43">
    <cfRule type="expression" dxfId="17" priority="7">
      <formula>AI13&lt;&gt;""</formula>
    </cfRule>
  </conditionalFormatting>
  <conditionalFormatting sqref="AJ7">
    <cfRule type="expression" dxfId="16" priority="2">
      <formula>COUNTIF($AI$7,"*H日*")&gt;0</formula>
    </cfRule>
  </conditionalFormatting>
  <dataValidations count="2">
    <dataValidation type="date" operator="greaterThan" allowBlank="1" showInputMessage="1" showErrorMessage="1" sqref="AH7" xr:uid="{DFE625D7-D14E-434F-B284-901ACC5E9988}">
      <formula1>42369</formula1>
    </dataValidation>
    <dataValidation type="list" allowBlank="1" showInputMessage="1" showErrorMessage="1" sqref="AJ7" xr:uid="{B8C308C4-79A7-4BC8-8AB1-13B14F29B914}">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1168D280-1A77-41BA-B35E-876CEDC024E1}">
          <x14:formula1>
            <xm:f>設定!$T$14:$T$20</xm:f>
          </x14:formula1>
          <xm:sqref>E7:H8</xm:sqref>
        </x14:dataValidation>
        <x14:dataValidation type="list" allowBlank="1" showInputMessage="1" showErrorMessage="1" xr:uid="{D4C8EC9B-7A40-487D-9C3C-8C299DF8DD63}">
          <x14:formula1>
            <xm:f>設定!$K$3:$K$7</xm:f>
          </x14:formula1>
          <xm:sqref>AH13:AH43</xm:sqref>
        </x14:dataValidation>
        <x14:dataValidation type="list" allowBlank="1" showInputMessage="1" showErrorMessage="1" xr:uid="{8BE253D8-0A83-40A0-B2CD-F3E7FF28512C}">
          <x14:formula1>
            <xm:f>設定!$G$3:$G$23</xm:f>
          </x14:formula1>
          <xm:sqref>AI7</xm:sqref>
        </x14:dataValidation>
        <x14:dataValidation type="list" allowBlank="1" showInputMessage="1" showErrorMessage="1" xr:uid="{03D0109E-7D61-4A65-B489-E5DE1607B313}">
          <x14:formula1>
            <xm:f>設定!$N$3:$N$139</xm:f>
          </x14:formula1>
          <xm:sqref>G13:G43</xm:sqref>
        </x14:dataValidation>
        <x14:dataValidation type="list" allowBlank="1" showInputMessage="1" showErrorMessage="1" xr:uid="{9FBAD2DA-14E7-4253-AE6F-048B4C1AD682}">
          <x14:formula1>
            <xm:f>設定!$O$3:$O$23</xm:f>
          </x14:formula1>
          <xm:sqref>F13:F43</xm:sqref>
        </x14:dataValidation>
        <x14:dataValidation type="list" allowBlank="1" showInputMessage="1" showErrorMessage="1" xr:uid="{741340B8-7837-4CCD-BFFF-9D322A466497}">
          <x14:formula1>
            <xm:f>設定!$M$3:$M$98</xm:f>
          </x14:formula1>
          <xm:sqref>E13:E43</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AE576-6BFA-42DF-92AD-8284C5A34E64}">
  <sheetPr codeName="Sheet15">
    <pageSetUpPr fitToPage="1"/>
  </sheetPr>
  <dimension ref="A1:AT124"/>
  <sheetViews>
    <sheetView zoomScale="115" zoomScaleNormal="115" zoomScaleSheetLayoutView="100" workbookViewId="0">
      <selection activeCell="AR20" sqref="AR20"/>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11</v>
      </c>
      <c r="G1" s="56" t="s">
        <v>89</v>
      </c>
      <c r="H1" s="57" t="s">
        <v>90</v>
      </c>
      <c r="I1" s="13"/>
      <c r="Q1" s="123"/>
      <c r="R1" s="124" t="str">
        <f>TEXT($AH$9,"yyyy/m/d")&amp;" ～ "&amp;IF(YEAR($AH$7)=YEAR($AH$9),TEXT($AH$7,"m/d"),TEXT($AH$7,"yyyy/m/d"))</f>
        <v>2025/11/1 ～ 11/30</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9" t="s">
        <v>145</v>
      </c>
      <c r="C3" s="229"/>
      <c r="D3" s="229"/>
      <c r="E3" s="256"/>
      <c r="F3" s="256"/>
      <c r="G3" s="256"/>
      <c r="H3" s="256"/>
      <c r="J3" s="262" t="s">
        <v>4</v>
      </c>
      <c r="K3" s="262"/>
      <c r="L3" s="263" t="s">
        <v>5</v>
      </c>
      <c r="M3" s="263"/>
      <c r="N3" s="263"/>
      <c r="O3" s="263"/>
      <c r="Q3" s="128"/>
      <c r="S3" s="18"/>
      <c r="T3" s="18"/>
      <c r="U3" s="18"/>
      <c r="V3" s="18"/>
      <c r="W3" s="18"/>
      <c r="X3" s="18"/>
      <c r="Y3" s="117" t="s">
        <v>4</v>
      </c>
      <c r="Z3" s="117"/>
      <c r="AA3" s="117" t="s">
        <v>5</v>
      </c>
      <c r="AB3" s="117"/>
      <c r="AC3" s="110"/>
      <c r="AD3" s="117"/>
      <c r="AF3" s="129"/>
      <c r="AQ3" s="14"/>
      <c r="AR3" s="14"/>
      <c r="AS3" s="14"/>
    </row>
    <row r="4" spans="1:45" ht="19.5" customHeight="1" thickBot="1">
      <c r="B4" s="229" t="s">
        <v>146</v>
      </c>
      <c r="C4" s="229"/>
      <c r="D4" s="229"/>
      <c r="E4" s="264"/>
      <c r="F4" s="264"/>
      <c r="G4" s="264"/>
      <c r="H4" s="264"/>
      <c r="J4" s="19" t="s">
        <v>23</v>
      </c>
      <c r="K4" s="265" t="str">
        <f>'10月'!$K$4&amp;""</f>
        <v/>
      </c>
      <c r="L4" s="265"/>
      <c r="M4" s="265"/>
      <c r="N4" s="265"/>
      <c r="O4" s="59" t="s">
        <v>91</v>
      </c>
      <c r="Q4" s="128"/>
      <c r="S4" s="70"/>
      <c r="T4" s="70"/>
      <c r="U4" s="70"/>
      <c r="V4" s="70"/>
      <c r="W4" s="58"/>
      <c r="X4" s="58"/>
      <c r="Y4" s="69" t="s">
        <v>23</v>
      </c>
      <c r="Z4" s="69"/>
      <c r="AA4" s="117" t="str">
        <f>$K$4&amp;""</f>
        <v/>
      </c>
      <c r="AB4" s="69"/>
      <c r="AC4" s="110"/>
      <c r="AD4" s="117"/>
      <c r="AF4" s="129"/>
      <c r="AH4" s="223" t="s">
        <v>20</v>
      </c>
      <c r="AI4" s="223" t="s">
        <v>9</v>
      </c>
      <c r="AJ4" s="223" t="s">
        <v>53</v>
      </c>
      <c r="AK4" s="222" t="s">
        <v>85</v>
      </c>
      <c r="AL4" s="222" t="s">
        <v>86</v>
      </c>
      <c r="AM4" s="222" t="s">
        <v>87</v>
      </c>
      <c r="AQ4" s="14"/>
      <c r="AR4" s="14"/>
      <c r="AS4" s="14"/>
    </row>
    <row r="5" spans="1:45" ht="5.25" customHeight="1" thickTop="1">
      <c r="B5" s="230" t="s">
        <v>147</v>
      </c>
      <c r="C5" s="230"/>
      <c r="D5" s="230"/>
      <c r="E5" s="255"/>
      <c r="F5" s="255"/>
      <c r="G5" s="255"/>
      <c r="H5" s="255"/>
      <c r="I5" s="60"/>
      <c r="J5" s="61"/>
      <c r="K5" s="257"/>
      <c r="L5" s="257"/>
      <c r="M5" s="258"/>
      <c r="N5" s="258"/>
      <c r="O5" s="258"/>
      <c r="Q5" s="128"/>
      <c r="T5" s="52"/>
      <c r="U5" s="52"/>
      <c r="V5" s="52"/>
      <c r="W5" s="52"/>
      <c r="AB5" s="52"/>
      <c r="AC5" s="52"/>
      <c r="AF5" s="129"/>
      <c r="AH5" s="223"/>
      <c r="AI5" s="223"/>
      <c r="AJ5" s="223"/>
      <c r="AK5" s="223"/>
      <c r="AL5" s="223"/>
      <c r="AM5" s="223"/>
      <c r="AQ5" s="14"/>
      <c r="AR5" s="14"/>
      <c r="AS5" s="14"/>
    </row>
    <row r="6" spans="1:45" ht="13.5" customHeight="1">
      <c r="B6" s="230"/>
      <c r="C6" s="230"/>
      <c r="D6" s="230"/>
      <c r="E6" s="256"/>
      <c r="F6" s="256"/>
      <c r="G6" s="256"/>
      <c r="H6" s="256"/>
      <c r="I6" s="60"/>
      <c r="J6" s="62" t="s">
        <v>92</v>
      </c>
      <c r="K6" s="62"/>
      <c r="L6" s="63" t="s">
        <v>93</v>
      </c>
      <c r="M6" s="259" t="str">
        <f>設定!$R$2</f>
        <v>03-5501-1271</v>
      </c>
      <c r="N6" s="259"/>
      <c r="O6" s="259"/>
      <c r="Q6" s="128"/>
      <c r="S6" s="58"/>
      <c r="T6" s="58"/>
      <c r="U6" s="58"/>
      <c r="V6" s="58"/>
      <c r="W6" s="58"/>
      <c r="X6" s="58"/>
      <c r="Y6" s="58"/>
      <c r="Z6" s="58"/>
      <c r="AB6" s="58"/>
      <c r="AC6" s="52"/>
      <c r="AF6" s="129"/>
      <c r="AH6" s="223"/>
      <c r="AI6" s="223"/>
      <c r="AJ6" s="223"/>
      <c r="AK6" s="223"/>
      <c r="AL6" s="223"/>
      <c r="AM6" s="223"/>
      <c r="AQ6" s="14"/>
      <c r="AR6" s="14"/>
      <c r="AS6" s="14"/>
    </row>
    <row r="7" spans="1:45">
      <c r="B7" s="230" t="s">
        <v>148</v>
      </c>
      <c r="C7" s="230"/>
      <c r="D7" s="230"/>
      <c r="E7" s="247" t="s">
        <v>94</v>
      </c>
      <c r="F7" s="247"/>
      <c r="G7" s="247"/>
      <c r="H7" s="247"/>
      <c r="I7" s="60"/>
      <c r="J7" s="64" t="s">
        <v>95</v>
      </c>
      <c r="K7" s="64"/>
      <c r="L7" s="65" t="s">
        <v>96</v>
      </c>
      <c r="M7" s="249" t="str">
        <f>設定!$R$3</f>
        <v>03-5501-1281</v>
      </c>
      <c r="N7" s="249"/>
      <c r="O7" s="249"/>
      <c r="Q7" s="128"/>
      <c r="S7" s="58"/>
      <c r="T7" s="58"/>
      <c r="U7" s="58"/>
      <c r="V7" s="58"/>
      <c r="W7" s="58"/>
      <c r="X7" s="58"/>
      <c r="Y7" s="58"/>
      <c r="Z7" s="58"/>
      <c r="AB7" s="58"/>
      <c r="AC7" s="52"/>
      <c r="AF7" s="129"/>
      <c r="AH7" s="90">
        <f>EOMONTH($B$13,0)</f>
        <v>45991</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30"/>
      <c r="C8" s="230"/>
      <c r="D8" s="230"/>
      <c r="E8" s="248"/>
      <c r="F8" s="248"/>
      <c r="G8" s="248"/>
      <c r="H8" s="248"/>
      <c r="I8" s="60"/>
      <c r="J8" s="66" t="s">
        <v>97</v>
      </c>
      <c r="K8" s="66"/>
      <c r="L8" s="250" t="str">
        <f>設定!$R$4</f>
        <v>https://wa-ki.jp/expenses-et/</v>
      </c>
      <c r="M8" s="250"/>
      <c r="N8" s="250"/>
      <c r="O8" s="250"/>
      <c r="Q8" s="128"/>
      <c r="AC8" s="52"/>
      <c r="AF8" s="129"/>
      <c r="AH8" s="160" t="s">
        <v>21</v>
      </c>
      <c r="AI8" s="160"/>
      <c r="AJ8" s="160"/>
      <c r="AK8" s="160" t="s">
        <v>10</v>
      </c>
      <c r="AL8" s="160" t="s">
        <v>79</v>
      </c>
      <c r="AM8" s="160"/>
      <c r="AP8" s="14" t="str">
        <f t="shared" ca="1" si="0"/>
        <v/>
      </c>
      <c r="AQ8" s="14"/>
      <c r="AR8" s="14"/>
      <c r="AS8" s="14"/>
    </row>
    <row r="9" spans="1:45" ht="21.95" customHeight="1">
      <c r="B9" s="231" t="s">
        <v>149</v>
      </c>
      <c r="C9" s="231"/>
      <c r="D9" s="231"/>
      <c r="E9" s="232" t="s">
        <v>98</v>
      </c>
      <c r="F9" s="232"/>
      <c r="G9" s="232"/>
      <c r="H9" s="232"/>
      <c r="I9" s="60"/>
      <c r="J9" s="60"/>
      <c r="K9" s="60"/>
      <c r="L9" s="60"/>
      <c r="M9" s="60"/>
      <c r="N9" s="60"/>
      <c r="O9" s="60"/>
      <c r="Q9" s="128"/>
      <c r="AC9" s="52"/>
      <c r="AF9" s="129"/>
      <c r="AH9" s="24">
        <f>IF($AH$7=EOMONTH($AH$7,0),EOMONTH($AH$7,-1)+1,EDATE($AH$7,-1)+1)</f>
        <v>45962</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306" t="s">
        <v>99</v>
      </c>
      <c r="F11" s="306"/>
      <c r="G11" s="306"/>
      <c r="H11" s="306"/>
      <c r="I11" s="92" t="s">
        <v>100</v>
      </c>
      <c r="J11" s="285" t="s">
        <v>101</v>
      </c>
      <c r="K11" s="286"/>
      <c r="L11" s="286"/>
      <c r="M11" s="286"/>
      <c r="N11" s="286"/>
      <c r="O11" s="307"/>
      <c r="P11" s="17"/>
      <c r="Q11" s="130"/>
      <c r="R11" s="29"/>
      <c r="S11" s="30"/>
      <c r="T11" s="30"/>
      <c r="U11" s="282" t="s">
        <v>50</v>
      </c>
      <c r="V11" s="283"/>
      <c r="W11" s="283"/>
      <c r="X11" s="284"/>
      <c r="Y11" s="30"/>
      <c r="Z11" s="30"/>
      <c r="AA11" s="30"/>
      <c r="AB11" s="30"/>
      <c r="AC11" s="30"/>
      <c r="AD11" s="30"/>
      <c r="AE11" s="31"/>
      <c r="AF11" s="129"/>
      <c r="AH11" s="32" t="s">
        <v>12</v>
      </c>
      <c r="AI11" s="33" t="s">
        <v>11</v>
      </c>
      <c r="AJ11" s="33" t="s">
        <v>11</v>
      </c>
      <c r="AK11" s="285" t="s">
        <v>77</v>
      </c>
      <c r="AL11" s="286"/>
      <c r="AM11" s="286"/>
      <c r="AN11" s="287"/>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45962</v>
      </c>
      <c r="C13" s="116" t="str">
        <f>IF(B13="","",TEXT($B13,"aaa"))</f>
        <v>土</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45962</v>
      </c>
      <c r="S13" s="46" t="str">
        <f>IF(R13="","",TEXT($R13,"aaa"))</f>
        <v>土</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9"/>
      <c r="AH13" s="148"/>
      <c r="AI13" s="149"/>
      <c r="AJ13" s="150"/>
      <c r="AK13" s="78" t="str" cm="1">
        <f t="array" ref="AK13">_xlfn.IFS($R13="","",$AH13="振替出勤日","平",OR($AH13="祝日扱い",$T13="祝"),"祝",OR($S13="土",$S13="日"),$S13,TRUE,"平")</f>
        <v>土</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45963</v>
      </c>
      <c r="C14" s="116" t="str">
        <f t="shared" ref="C14:C43" si="11">IF(B14="","",TEXT($B14,"aaa"))</f>
        <v>日</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45963</v>
      </c>
      <c r="S14" s="46" t="str">
        <f t="shared" ref="S14:S43" si="13">IF(R14="","",TEXT($R14,"aaa"))</f>
        <v>日</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t="str">
        <f t="shared" si="9"/>
        <v/>
      </c>
      <c r="AF14" s="129"/>
      <c r="AH14" s="148"/>
      <c r="AI14" s="149"/>
      <c r="AJ14" s="150"/>
      <c r="AK14" s="78" t="str" cm="1">
        <f t="array" ref="AK14">_xlfn.IFS($R14="","",$AH14="振替出勤日","平",OR($AH14="祝日扱い",$T14="祝"),"祝",OR($S14="土",$S14="日"),$S14,TRUE,"平")</f>
        <v>日</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45964</v>
      </c>
      <c r="C15" s="116" t="str">
        <f t="shared" si="11"/>
        <v>月</v>
      </c>
      <c r="D15" s="98" t="str" cm="1">
        <f t="array" ref="D15">_xlfn.IFS($C15="日","",COUNTIF(設定!$A:$A,$B15)=1,"祝",$C15&lt;&gt;"日","")</f>
        <v>祝</v>
      </c>
      <c r="E15" s="99"/>
      <c r="F15" s="100"/>
      <c r="G15" s="100"/>
      <c r="H15" s="101"/>
      <c r="I15" s="152"/>
      <c r="J15" s="102" t="s">
        <v>112</v>
      </c>
      <c r="K15" s="67" t="s">
        <v>112</v>
      </c>
      <c r="L15" s="67" t="s">
        <v>112</v>
      </c>
      <c r="M15" s="67" t="s">
        <v>112</v>
      </c>
      <c r="N15" s="67" t="s">
        <v>112</v>
      </c>
      <c r="O15" s="68" t="s">
        <v>112</v>
      </c>
      <c r="Q15" s="128"/>
      <c r="R15" s="45">
        <f t="shared" si="12"/>
        <v>45964</v>
      </c>
      <c r="S15" s="46" t="str">
        <f t="shared" si="13"/>
        <v>月</v>
      </c>
      <c r="T15" s="47" t="str">
        <f>IF(OR($R15="",$S15="日"),"",IF(COUNTIF(設定!$A:$A,$R15)&gt;=1,"祝",""))</f>
        <v>祝</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t="str">
        <f t="shared" si="9"/>
        <v/>
      </c>
      <c r="AF15" s="129"/>
      <c r="AH15" s="148"/>
      <c r="AI15" s="149"/>
      <c r="AJ15" s="150"/>
      <c r="AK15" s="78" t="str" cm="1">
        <f t="array" ref="AK15">_xlfn.IFS($R15="","",$AH15="振替出勤日","平",OR($AH15="祝日扱い",$T15="祝"),"祝",OR($S15="土",$S15="日"),$S15,TRUE,"平")</f>
        <v>祝</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45965</v>
      </c>
      <c r="C16" s="116" t="str">
        <f t="shared" si="11"/>
        <v>火</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45965</v>
      </c>
      <c r="S16" s="48" t="str">
        <f t="shared" si="13"/>
        <v>火</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45966</v>
      </c>
      <c r="C17" s="116" t="str">
        <f t="shared" si="11"/>
        <v>水</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45966</v>
      </c>
      <c r="S17" s="48" t="str">
        <f t="shared" si="13"/>
        <v>水</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45967</v>
      </c>
      <c r="C18" s="116" t="str">
        <f t="shared" si="11"/>
        <v>木</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45967</v>
      </c>
      <c r="S18" s="48" t="str">
        <f t="shared" si="13"/>
        <v>木</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45968</v>
      </c>
      <c r="C19" s="116" t="str">
        <f t="shared" si="11"/>
        <v>金</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45968</v>
      </c>
      <c r="S19" s="48" t="str">
        <f t="shared" si="13"/>
        <v>金</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45969</v>
      </c>
      <c r="C20" s="116" t="str">
        <f t="shared" si="11"/>
        <v>土</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45969</v>
      </c>
      <c r="S20" s="48" t="str">
        <f t="shared" si="13"/>
        <v>土</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t="str">
        <f t="shared" si="9"/>
        <v/>
      </c>
      <c r="AF20" s="129"/>
      <c r="AH20" s="148"/>
      <c r="AI20" s="149"/>
      <c r="AJ20" s="150"/>
      <c r="AK20" s="78" t="str" cm="1">
        <f t="array" ref="AK20">_xlfn.IFS($R20="","",$AH20="振替出勤日","平",OR($AH20="祝日扱い",$T20="祝"),"祝",OR($S20="土",$S20="日"),$S20,TRUE,"平")</f>
        <v>土</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45970</v>
      </c>
      <c r="C21" s="116" t="str">
        <f t="shared" si="11"/>
        <v>日</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45970</v>
      </c>
      <c r="S21" s="48" t="str">
        <f t="shared" si="13"/>
        <v>日</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t="str">
        <f t="shared" si="9"/>
        <v/>
      </c>
      <c r="AF21" s="129"/>
      <c r="AH21" s="148"/>
      <c r="AI21" s="149"/>
      <c r="AJ21" s="150"/>
      <c r="AK21" s="78" t="str" cm="1">
        <f t="array" ref="AK21">_xlfn.IFS($R21="","",$AH21="振替出勤日","平",OR($AH21="祝日扱い",$T21="祝"),"祝",OR($S21="土",$S21="日"),$S21,TRUE,"平")</f>
        <v>日</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45971</v>
      </c>
      <c r="C22" s="116" t="str">
        <f t="shared" si="11"/>
        <v>月</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45971</v>
      </c>
      <c r="S22" s="48" t="str">
        <f t="shared" si="13"/>
        <v>月</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45972</v>
      </c>
      <c r="C23" s="116" t="str">
        <f t="shared" si="11"/>
        <v>火</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45972</v>
      </c>
      <c r="S23" s="48" t="str">
        <f t="shared" si="13"/>
        <v>火</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45973</v>
      </c>
      <c r="C24" s="116" t="str">
        <f t="shared" si="11"/>
        <v>水</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45973</v>
      </c>
      <c r="S24" s="48" t="str">
        <f t="shared" si="13"/>
        <v>水</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45974</v>
      </c>
      <c r="C25" s="116" t="str">
        <f t="shared" si="11"/>
        <v>木</v>
      </c>
      <c r="D25" s="98" t="str" cm="1">
        <f t="array" ref="D25">_xlfn.IFS($C25="日","",COUNTIF(設定!$A:$A,$B25)=1,"祝",$C25&lt;&gt;"日","")</f>
        <v/>
      </c>
      <c r="E25" s="99"/>
      <c r="F25" s="100"/>
      <c r="G25" s="100"/>
      <c r="H25" s="101"/>
      <c r="I25" s="152"/>
      <c r="J25" s="102" t="s">
        <v>112</v>
      </c>
      <c r="K25" s="67" t="s">
        <v>112</v>
      </c>
      <c r="L25" s="67" t="s">
        <v>112</v>
      </c>
      <c r="M25" s="67" t="s">
        <v>112</v>
      </c>
      <c r="N25" s="67" t="s">
        <v>112</v>
      </c>
      <c r="O25" s="68" t="s">
        <v>112</v>
      </c>
      <c r="Q25" s="128"/>
      <c r="R25" s="45">
        <f t="shared" si="12"/>
        <v>45974</v>
      </c>
      <c r="S25" s="48" t="str">
        <f t="shared" si="13"/>
        <v>木</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9"/>
      <c r="AH25" s="148"/>
      <c r="AI25" s="149"/>
      <c r="AJ25" s="150"/>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45975</v>
      </c>
      <c r="C26" s="116" t="str">
        <f t="shared" si="11"/>
        <v>金</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45975</v>
      </c>
      <c r="S26" s="48" t="str">
        <f t="shared" si="13"/>
        <v>金</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45976</v>
      </c>
      <c r="C27" s="116" t="str">
        <f t="shared" si="11"/>
        <v>土</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45976</v>
      </c>
      <c r="S27" s="48" t="str">
        <f t="shared" si="13"/>
        <v>土</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9"/>
      <c r="AH27" s="148"/>
      <c r="AI27" s="149"/>
      <c r="AJ27" s="150"/>
      <c r="AK27" s="78" t="str" cm="1">
        <f t="array" ref="AK27">_xlfn.IFS($R27="","",$AH27="振替出勤日","平",OR($AH27="祝日扱い",$T27="祝"),"祝",OR($S27="土",$S27="日"),$S27,TRUE,"平")</f>
        <v>土</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45977</v>
      </c>
      <c r="C28" s="116" t="str">
        <f t="shared" si="11"/>
        <v>日</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45977</v>
      </c>
      <c r="S28" s="48" t="str">
        <f t="shared" si="13"/>
        <v>日</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t="str">
        <f t="shared" si="9"/>
        <v/>
      </c>
      <c r="AF28" s="129"/>
      <c r="AH28" s="148"/>
      <c r="AI28" s="149"/>
      <c r="AJ28" s="150"/>
      <c r="AK28" s="78" t="str" cm="1">
        <f t="array" ref="AK28">_xlfn.IFS($R28="","",$AH28="振替出勤日","平",OR($AH28="祝日扱い",$T28="祝"),"祝",OR($S28="土",$S28="日"),$S28,TRUE,"平")</f>
        <v>日</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45978</v>
      </c>
      <c r="C29" s="116" t="str">
        <f t="shared" si="11"/>
        <v>月</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45978</v>
      </c>
      <c r="S29" s="48" t="str">
        <f t="shared" si="13"/>
        <v>月</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45979</v>
      </c>
      <c r="C30" s="116" t="str">
        <f t="shared" si="11"/>
        <v>火</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45979</v>
      </c>
      <c r="S30" s="48" t="str">
        <f t="shared" si="13"/>
        <v>火</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45980</v>
      </c>
      <c r="C31" s="116" t="str">
        <f t="shared" si="11"/>
        <v>水</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45980</v>
      </c>
      <c r="S31" s="48" t="str">
        <f t="shared" si="13"/>
        <v>水</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45981</v>
      </c>
      <c r="C32" s="116" t="str">
        <f t="shared" si="11"/>
        <v>木</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45981</v>
      </c>
      <c r="S32" s="48" t="str">
        <f t="shared" si="13"/>
        <v>木</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45982</v>
      </c>
      <c r="C33" s="116" t="str">
        <f t="shared" si="11"/>
        <v>金</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45982</v>
      </c>
      <c r="S33" s="48" t="str">
        <f t="shared" si="13"/>
        <v>金</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45983</v>
      </c>
      <c r="C34" s="116" t="str">
        <f t="shared" si="11"/>
        <v>土</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45983</v>
      </c>
      <c r="S34" s="48" t="str">
        <f t="shared" si="13"/>
        <v>土</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9"/>
      <c r="AH34" s="148"/>
      <c r="AI34" s="149"/>
      <c r="AJ34" s="150"/>
      <c r="AK34" s="78" t="str" cm="1">
        <f t="array" ref="AK34">_xlfn.IFS($R34="","",$AH34="振替出勤日","平",OR($AH34="祝日扱い",$T34="祝"),"祝",OR($S34="土",$S34="日"),$S34,TRUE,"平")</f>
        <v>土</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45984</v>
      </c>
      <c r="C35" s="116" t="str">
        <f t="shared" si="11"/>
        <v>日</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45984</v>
      </c>
      <c r="S35" s="48" t="str">
        <f t="shared" si="13"/>
        <v>日</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9"/>
      <c r="AH35" s="148"/>
      <c r="AI35" s="149"/>
      <c r="AJ35" s="150"/>
      <c r="AK35" s="78" t="str" cm="1">
        <f t="array" ref="AK35">_xlfn.IFS($R35="","",$AH35="振替出勤日","平",OR($AH35="祝日扱い",$T35="祝"),"祝",OR($S35="土",$S35="日"),$S35,TRUE,"平")</f>
        <v>日</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45985</v>
      </c>
      <c r="C36" s="116" t="str">
        <f t="shared" si="11"/>
        <v>月</v>
      </c>
      <c r="D36" s="103" t="str" cm="1">
        <f t="array" ref="D36">_xlfn.IFS($C36="日","",COUNTIF(設定!$A:$A,$B36)=1,"祝",$C36&lt;&gt;"日","")</f>
        <v>祝</v>
      </c>
      <c r="E36" s="99"/>
      <c r="F36" s="100"/>
      <c r="G36" s="100"/>
      <c r="H36" s="101"/>
      <c r="I36" s="152"/>
      <c r="J36" s="102" t="s">
        <v>112</v>
      </c>
      <c r="K36" s="67" t="s">
        <v>112</v>
      </c>
      <c r="L36" s="67" t="s">
        <v>112</v>
      </c>
      <c r="M36" s="67" t="s">
        <v>112</v>
      </c>
      <c r="N36" s="67" t="s">
        <v>112</v>
      </c>
      <c r="O36" s="68" t="s">
        <v>112</v>
      </c>
      <c r="Q36" s="128"/>
      <c r="R36" s="45">
        <f t="shared" si="12"/>
        <v>45985</v>
      </c>
      <c r="S36" s="48" t="str">
        <f t="shared" si="13"/>
        <v>月</v>
      </c>
      <c r="T36" s="49" t="str">
        <f>IF(OR($R36="",$S36="日"),"",IF(COUNTIF(設定!$A:$A,$R36)&gt;=1,"祝",""))</f>
        <v>祝</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t="str">
        <f t="shared" si="9"/>
        <v/>
      </c>
      <c r="AF36" s="129"/>
      <c r="AH36" s="148"/>
      <c r="AI36" s="149"/>
      <c r="AJ36" s="150"/>
      <c r="AK36" s="78" t="str" cm="1">
        <f t="array" ref="AK36">_xlfn.IFS($R36="","",$AH36="振替出勤日","平",OR($AH36="祝日扱い",$T36="祝"),"祝",OR($S36="土",$S36="日"),$S36,TRUE,"平")</f>
        <v>祝</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45986</v>
      </c>
      <c r="C37" s="116" t="str">
        <f t="shared" si="11"/>
        <v>火</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45986</v>
      </c>
      <c r="S37" s="48" t="str">
        <f t="shared" si="13"/>
        <v>火</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45987</v>
      </c>
      <c r="C38" s="116" t="str">
        <f t="shared" si="11"/>
        <v>水</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45987</v>
      </c>
      <c r="S38" s="48" t="str">
        <f t="shared" si="13"/>
        <v>水</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45988</v>
      </c>
      <c r="C39" s="116" t="str">
        <f t="shared" si="11"/>
        <v>木</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45988</v>
      </c>
      <c r="S39" s="48" t="str">
        <f t="shared" si="13"/>
        <v>木</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45989</v>
      </c>
      <c r="C40" s="116" t="str">
        <f t="shared" si="11"/>
        <v>金</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45989</v>
      </c>
      <c r="S40" s="48" t="str">
        <f t="shared" si="13"/>
        <v>金</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45990</v>
      </c>
      <c r="C41" s="116" t="str">
        <f t="shared" si="11"/>
        <v>土</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45990</v>
      </c>
      <c r="S41" s="48" t="str">
        <f t="shared" si="13"/>
        <v>土</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t="str">
        <f t="shared" si="9"/>
        <v/>
      </c>
      <c r="AF41" s="129"/>
      <c r="AH41" s="148"/>
      <c r="AI41" s="149"/>
      <c r="AJ41" s="150"/>
      <c r="AK41" s="78" t="str" cm="1">
        <f t="array" ref="AK41">_xlfn.IFS($R41="","",$AH41="振替出勤日","平",OR($AH41="祝日扱い",$T41="祝"),"祝",OR($S41="土",$S41="日"),$S41,TRUE,"平")</f>
        <v>土</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45991</v>
      </c>
      <c r="C42" s="116" t="str">
        <f t="shared" si="11"/>
        <v>日</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45991</v>
      </c>
      <c r="S42" s="48" t="str">
        <f t="shared" si="13"/>
        <v>日</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t="str">
        <f t="shared" si="9"/>
        <v/>
      </c>
      <c r="AF42" s="129"/>
      <c r="AH42" s="148"/>
      <c r="AI42" s="149"/>
      <c r="AJ42" s="150"/>
      <c r="AK42" s="78" t="str" cm="1">
        <f t="array" ref="AK42">_xlfn.IFS($R42="","",$AH42="振替出勤日","平",OR($AH42="祝日扱い",$T42="祝"),"祝",OR($S42="土",$S42="日"),$S42,TRUE,"平")</f>
        <v>日</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6" t="str">
        <f t="shared" si="11"/>
        <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9"/>
      <c r="AH43" s="148"/>
      <c r="AI43" s="149"/>
      <c r="AJ43" s="150"/>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302" t="s">
        <v>54</v>
      </c>
      <c r="Z44" s="304" t="s">
        <v>3</v>
      </c>
      <c r="AA44" s="304" t="str">
        <f>AA12</f>
        <v>休日
勤務</v>
      </c>
      <c r="AB44" s="304" t="str">
        <f>AB12</f>
        <v/>
      </c>
      <c r="AC44" s="304" t="s">
        <v>52</v>
      </c>
      <c r="AD44" s="304" t="s">
        <v>88</v>
      </c>
      <c r="AE44" s="288" t="s">
        <v>51</v>
      </c>
      <c r="AF44" s="129"/>
      <c r="AO44" s="52" t="str" cm="1">
        <f t="array" aca="1" ref="AO44" ca="1">_xlfn.IFS($AO43&lt;&gt;"","-",_xlfn.FLOOR.MATH($AN44,"0:0:1")&lt;=$AL$9,"",TRUE,IF($AK44&lt;&gt;"平",$AL$9-$AN43+$U44+IF($AL$9-$AN43+$U44&gt;=12/24,IF(AND($V44="",$AL44&gt;=8/24),1/24,$V44),0),$AL$9-$AN43+$U44+8/24+IF(AND($V44="",$AL44&gt;=8/24),1/24,$V44)))</f>
        <v/>
      </c>
    </row>
    <row r="45" spans="1:46" ht="14.25" customHeight="1">
      <c r="B45" s="290" t="s">
        <v>113</v>
      </c>
      <c r="C45" s="145" t="s">
        <v>114</v>
      </c>
      <c r="D45" s="293" t="s">
        <v>131</v>
      </c>
      <c r="E45" s="293"/>
      <c r="F45" s="293"/>
      <c r="G45" s="293"/>
      <c r="H45" s="294"/>
      <c r="I45" s="17"/>
      <c r="J45" s="295" t="s">
        <v>115</v>
      </c>
      <c r="K45" s="296"/>
      <c r="L45" s="296"/>
      <c r="M45" s="296"/>
      <c r="N45" s="296"/>
      <c r="O45" s="297"/>
      <c r="P45" s="17"/>
      <c r="Q45" s="131"/>
      <c r="R45" s="51"/>
      <c r="S45" s="52"/>
      <c r="T45" s="52"/>
      <c r="U45" s="52"/>
      <c r="V45" s="52"/>
      <c r="Y45" s="303"/>
      <c r="Z45" s="305"/>
      <c r="AA45" s="305"/>
      <c r="AB45" s="305"/>
      <c r="AC45" s="305"/>
      <c r="AD45" s="305"/>
      <c r="AE45" s="289"/>
      <c r="AF45" s="129"/>
      <c r="AG45" s="50"/>
      <c r="AH45" s="50"/>
      <c r="AI45" s="50"/>
      <c r="AJ45" s="50"/>
      <c r="AK45" s="50"/>
      <c r="AL45" s="26" t="s">
        <v>7</v>
      </c>
      <c r="AN45" s="26" t="s">
        <v>3</v>
      </c>
    </row>
    <row r="46" spans="1:46" ht="14.25" customHeight="1">
      <c r="B46" s="291"/>
      <c r="C46" s="146" t="s">
        <v>114</v>
      </c>
      <c r="D46" s="298" t="s">
        <v>116</v>
      </c>
      <c r="E46" s="298"/>
      <c r="F46" s="298"/>
      <c r="G46" s="298"/>
      <c r="H46" s="299"/>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144</v>
      </c>
      <c r="AF46" s="129"/>
      <c r="AG46" s="84"/>
      <c r="AH46" s="50"/>
      <c r="AI46" s="50"/>
      <c r="AJ46" s="50"/>
      <c r="AK46" s="84"/>
      <c r="AL46" s="85">
        <f ca="1">_xlfn.FLOOR.MATH(ROUND(SUM(AL$13:AL$43)*24,5),"0.25")</f>
        <v>0</v>
      </c>
      <c r="AN46" s="85">
        <f ca="1">_xlfn.FLOOR.MATH(ROUND(MAX(AN$13:AN$43)*24,5),"0.25")</f>
        <v>0</v>
      </c>
    </row>
    <row r="47" spans="1:46" ht="14.25" customHeight="1">
      <c r="B47" s="292"/>
      <c r="C47" s="147" t="s">
        <v>114</v>
      </c>
      <c r="D47" s="300" t="s">
        <v>117</v>
      </c>
      <c r="E47" s="300"/>
      <c r="F47" s="300"/>
      <c r="G47" s="300"/>
      <c r="H47" s="301"/>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72" t="s">
        <v>118</v>
      </c>
      <c r="C48" s="272"/>
      <c r="D48" s="272"/>
      <c r="E48" s="272"/>
      <c r="F48" s="272"/>
      <c r="G48" s="272"/>
      <c r="H48" s="272"/>
      <c r="I48" s="272"/>
      <c r="J48" s="272"/>
      <c r="K48" s="273" t="s">
        <v>119</v>
      </c>
      <c r="L48" s="273"/>
      <c r="M48" s="273"/>
      <c r="N48" s="274" t="str">
        <f>TEXT((SUMPRODUCT($E$13:$E$43,$G$13:$G$43,ROW($B$13:$B$43))+SUM($F$13:$F$43))*100000+COUNTA($F$13:$F$43),"000-0000")</f>
        <v>000-0000</v>
      </c>
      <c r="O48" s="274"/>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144</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75" t="s">
        <v>84</v>
      </c>
      <c r="C50" s="276"/>
      <c r="D50" s="114"/>
      <c r="E50" s="115"/>
      <c r="F50" s="115"/>
      <c r="G50" s="115"/>
      <c r="H50" s="115"/>
      <c r="I50" s="115"/>
      <c r="J50" s="277"/>
      <c r="K50" s="277"/>
      <c r="L50" s="277"/>
      <c r="M50" s="277"/>
      <c r="N50" s="277"/>
      <c r="O50" s="278"/>
      <c r="Q50" s="128"/>
      <c r="R50" s="279"/>
      <c r="S50" s="280"/>
      <c r="T50" s="280"/>
      <c r="U50" s="280"/>
      <c r="V50" s="280"/>
      <c r="W50" s="280"/>
      <c r="X50" s="280"/>
      <c r="Y50" s="280"/>
      <c r="Z50" s="280"/>
      <c r="AA50" s="280"/>
      <c r="AB50" s="280"/>
      <c r="AC50" s="280"/>
      <c r="AD50" s="280"/>
      <c r="AE50" s="281"/>
      <c r="AF50" s="129"/>
      <c r="AP50" s="15"/>
      <c r="AR50" s="15"/>
      <c r="AS50" s="15"/>
    </row>
    <row r="51" spans="2:46">
      <c r="B51" s="23"/>
      <c r="C51" s="23"/>
      <c r="D51" s="23"/>
      <c r="Q51" s="128"/>
      <c r="R51" s="266"/>
      <c r="S51" s="267"/>
      <c r="T51" s="267"/>
      <c r="U51" s="267"/>
      <c r="V51" s="267"/>
      <c r="W51" s="267"/>
      <c r="X51" s="267"/>
      <c r="Y51" s="267"/>
      <c r="Z51" s="267"/>
      <c r="AA51" s="267"/>
      <c r="AB51" s="267"/>
      <c r="AC51" s="267"/>
      <c r="AD51" s="267"/>
      <c r="AE51" s="268"/>
      <c r="AF51" s="129"/>
      <c r="AP51" s="15"/>
      <c r="AR51" s="15"/>
      <c r="AS51" s="15"/>
      <c r="AT51" s="15"/>
    </row>
    <row r="52" spans="2:46">
      <c r="B52" s="23"/>
      <c r="C52" s="23"/>
      <c r="D52" s="23"/>
      <c r="Q52" s="128"/>
      <c r="R52" s="266" t="str">
        <f ca="1">IF(AND($AK$7*$AL$7&gt;0,$Z$47&lt;0),"時間外勤務として"&amp;VLOOKUP($AI$7,設定!$G:$I,3,0)*24&amp;"H×"&amp;$AK$7&amp;"/"&amp;$AL$7&amp;"日＝"&amp;ROUND($AK$9*24,2)&amp;"H以降よりご請求致します。","")</f>
        <v/>
      </c>
      <c r="S52" s="267"/>
      <c r="T52" s="267"/>
      <c r="U52" s="267"/>
      <c r="V52" s="267"/>
      <c r="W52" s="267"/>
      <c r="X52" s="267"/>
      <c r="Y52" s="267"/>
      <c r="Z52" s="267"/>
      <c r="AA52" s="267"/>
      <c r="AB52" s="267"/>
      <c r="AC52" s="267"/>
      <c r="AD52" s="267"/>
      <c r="AE52" s="268"/>
      <c r="AF52" s="129"/>
      <c r="AP52" s="15"/>
      <c r="AR52" s="15"/>
      <c r="AS52" s="15"/>
      <c r="AT52" s="15"/>
    </row>
    <row r="53" spans="2:46">
      <c r="B53" s="23"/>
      <c r="C53" s="23"/>
      <c r="D53" s="23"/>
      <c r="Q53" s="128"/>
      <c r="R53" s="266" t="str">
        <f ca="1">IF(AND(COUNTIF($AO$13:$AO$44,"-")&gt;0,$AK$7*$AL$7&gt;0),"60H×"&amp;$AK$7&amp;"/"&amp;$AL$7&amp;"日＝"&amp;ROUND($AL$9*24,2)&amp;"H以降よりご請求致します。","")</f>
        <v/>
      </c>
      <c r="S53" s="267"/>
      <c r="T53" s="267"/>
      <c r="U53" s="267"/>
      <c r="V53" s="267"/>
      <c r="W53" s="267"/>
      <c r="X53" s="267"/>
      <c r="Y53" s="267"/>
      <c r="Z53" s="267"/>
      <c r="AA53" s="267"/>
      <c r="AB53" s="267"/>
      <c r="AC53" s="267"/>
      <c r="AD53" s="267"/>
      <c r="AE53" s="268"/>
      <c r="AF53" s="129"/>
      <c r="AJ53" s="86"/>
      <c r="AP53" s="15"/>
      <c r="AT53" s="15"/>
    </row>
    <row r="54" spans="2:46">
      <c r="B54" s="23"/>
      <c r="C54" s="23"/>
      <c r="D54" s="23"/>
      <c r="Q54" s="128"/>
      <c r="R54" s="269" t="str" cm="1">
        <f t="array" aca="1" ref="R54" ca="1">IFERROR("※"&amp;TEXT(INDEX($R$13:$R$44,MATCH("-",$AO$13:$AO$44,0)-1),"M/d  ")&amp;TEXT(INDEX($AO$13:$AO$44,MATCH("-",$AO$13:$AO$44,0)-1),"h:mm")&amp;"以降60H超","")</f>
        <v/>
      </c>
      <c r="S54" s="270"/>
      <c r="T54" s="270"/>
      <c r="U54" s="270"/>
      <c r="V54" s="270"/>
      <c r="W54" s="270"/>
      <c r="X54" s="270"/>
      <c r="Y54" s="270"/>
      <c r="Z54" s="270"/>
      <c r="AA54" s="270"/>
      <c r="AB54" s="270"/>
      <c r="AC54" s="270"/>
      <c r="AD54" s="270"/>
      <c r="AE54" s="271"/>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OHMwqJViisS+o1hug4VOGqRkjaoBQarYNeKyMfTA4fD91GlPRvbA4i5duClIatfmyrKf2amnrBFVN/fH0QNZwQ==" saltValue="nBhgC7aMZmIa30OMsI2pWg=="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15" priority="4">
      <formula>OR($C13="土",$C13="日",$D13="祝")</formula>
    </cfRule>
  </conditionalFormatting>
  <conditionalFormatting sqref="B13:H42 J13:O42">
    <cfRule type="expression" dxfId="14" priority="3">
      <formula>$C13&lt;&gt;"土"</formula>
    </cfRule>
  </conditionalFormatting>
  <conditionalFormatting sqref="R13:T43">
    <cfRule type="expression" dxfId="13" priority="8">
      <formula>OR($S13="土",$S13="日",$T13="祝")</formula>
    </cfRule>
  </conditionalFormatting>
  <conditionalFormatting sqref="R13:AE42 AH13:AO42">
    <cfRule type="expression" dxfId="12" priority="5">
      <formula>$S13&lt;&gt;"土"</formula>
    </cfRule>
  </conditionalFormatting>
  <conditionalFormatting sqref="U13:X43">
    <cfRule type="expression" dxfId="11" priority="1">
      <formula>_xlfn.ISFORMULA(U13)</formula>
    </cfRule>
  </conditionalFormatting>
  <conditionalFormatting sqref="AH13:AH43">
    <cfRule type="expression" dxfId="10" priority="6">
      <formula>$AH13&lt;&gt;""</formula>
    </cfRule>
  </conditionalFormatting>
  <conditionalFormatting sqref="AI13:AJ43">
    <cfRule type="expression" dxfId="9" priority="7">
      <formula>AI13&lt;&gt;""</formula>
    </cfRule>
  </conditionalFormatting>
  <conditionalFormatting sqref="AJ7">
    <cfRule type="expression" dxfId="8" priority="2">
      <formula>COUNTIF($AI$7,"*H日*")&gt;0</formula>
    </cfRule>
  </conditionalFormatting>
  <dataValidations count="2">
    <dataValidation type="date" operator="greaterThan" allowBlank="1" showInputMessage="1" showErrorMessage="1" sqref="AH7" xr:uid="{F3C6DB78-C8AE-439F-8403-F8D2BB6313F7}">
      <formula1>42369</formula1>
    </dataValidation>
    <dataValidation type="list" allowBlank="1" showInputMessage="1" showErrorMessage="1" sqref="AJ7" xr:uid="{EBACA273-D10D-48E6-BFB8-BE45F9C15D89}">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9B0C908A-E67B-4DC4-9B32-F9EF1DDF8DB7}">
          <x14:formula1>
            <xm:f>設定!$T$14:$T$20</xm:f>
          </x14:formula1>
          <xm:sqref>E7:H8</xm:sqref>
        </x14:dataValidation>
        <x14:dataValidation type="list" allowBlank="1" showInputMessage="1" showErrorMessage="1" xr:uid="{E41CBB78-8304-43C2-8552-9A975871F03E}">
          <x14:formula1>
            <xm:f>設定!$K$3:$K$7</xm:f>
          </x14:formula1>
          <xm:sqref>AH13:AH43</xm:sqref>
        </x14:dataValidation>
        <x14:dataValidation type="list" allowBlank="1" showInputMessage="1" showErrorMessage="1" xr:uid="{37AFC1E6-D27E-4758-8C08-1361BBE75CFD}">
          <x14:formula1>
            <xm:f>設定!$G$3:$G$23</xm:f>
          </x14:formula1>
          <xm:sqref>AI7</xm:sqref>
        </x14:dataValidation>
        <x14:dataValidation type="list" allowBlank="1" showInputMessage="1" showErrorMessage="1" xr:uid="{FDEA36E7-A173-4EDB-A550-1C411F18E1BA}">
          <x14:formula1>
            <xm:f>設定!$N$3:$N$139</xm:f>
          </x14:formula1>
          <xm:sqref>G13:G43</xm:sqref>
        </x14:dataValidation>
        <x14:dataValidation type="list" allowBlank="1" showInputMessage="1" showErrorMessage="1" xr:uid="{89E299FC-1503-46A6-8356-0825C566BDA5}">
          <x14:formula1>
            <xm:f>設定!$O$3:$O$23</xm:f>
          </x14:formula1>
          <xm:sqref>F13:F43</xm:sqref>
        </x14:dataValidation>
        <x14:dataValidation type="list" allowBlank="1" showInputMessage="1" showErrorMessage="1" xr:uid="{FA02B7DD-DEBF-4272-B232-10214F4F5DA6}">
          <x14:formula1>
            <xm:f>設定!$M$3:$M$98</xm:f>
          </x14:formula1>
          <xm:sqref>E13:E43</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CD55D-2C53-4CA7-8DDC-46821E528950}">
  <sheetPr codeName="Sheet16">
    <pageSetUpPr fitToPage="1"/>
  </sheetPr>
  <dimension ref="A1:AT124"/>
  <sheetViews>
    <sheetView zoomScale="115" zoomScaleNormal="115" zoomScaleSheetLayoutView="100" workbookViewId="0">
      <selection activeCell="AR20" sqref="AR20"/>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12</v>
      </c>
      <c r="G1" s="56" t="s">
        <v>89</v>
      </c>
      <c r="H1" s="57" t="s">
        <v>90</v>
      </c>
      <c r="I1" s="13"/>
      <c r="Q1" s="123"/>
      <c r="R1" s="124" t="str">
        <f>TEXT($AH$9,"yyyy/m/d")&amp;" ～ "&amp;IF(YEAR($AH$7)=YEAR($AH$9),TEXT($AH$7,"m/d"),TEXT($AH$7,"yyyy/m/d"))</f>
        <v>2025/12/1 ～ 12/31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9" t="s">
        <v>145</v>
      </c>
      <c r="C3" s="229"/>
      <c r="D3" s="229"/>
      <c r="E3" s="256"/>
      <c r="F3" s="256"/>
      <c r="G3" s="256"/>
      <c r="H3" s="256"/>
      <c r="J3" s="262" t="s">
        <v>4</v>
      </c>
      <c r="K3" s="262"/>
      <c r="L3" s="263" t="s">
        <v>5</v>
      </c>
      <c r="M3" s="263"/>
      <c r="N3" s="263"/>
      <c r="O3" s="263"/>
      <c r="Q3" s="128"/>
      <c r="S3" s="18"/>
      <c r="T3" s="18"/>
      <c r="U3" s="18"/>
      <c r="V3" s="18"/>
      <c r="W3" s="18"/>
      <c r="X3" s="18"/>
      <c r="Y3" s="117" t="s">
        <v>4</v>
      </c>
      <c r="Z3" s="117"/>
      <c r="AA3" s="117" t="s">
        <v>5</v>
      </c>
      <c r="AB3" s="117"/>
      <c r="AC3" s="110"/>
      <c r="AD3" s="117"/>
      <c r="AF3" s="129"/>
      <c r="AQ3" s="14"/>
      <c r="AR3" s="14"/>
      <c r="AS3" s="14"/>
    </row>
    <row r="4" spans="1:45" ht="19.5" customHeight="1" thickBot="1">
      <c r="B4" s="229" t="s">
        <v>146</v>
      </c>
      <c r="C4" s="229"/>
      <c r="D4" s="229"/>
      <c r="E4" s="264"/>
      <c r="F4" s="264"/>
      <c r="G4" s="264"/>
      <c r="H4" s="264"/>
      <c r="J4" s="19" t="s">
        <v>23</v>
      </c>
      <c r="K4" s="265" t="str">
        <f>'11月'!$K$4&amp;""</f>
        <v/>
      </c>
      <c r="L4" s="265"/>
      <c r="M4" s="265"/>
      <c r="N4" s="265"/>
      <c r="O4" s="59" t="s">
        <v>91</v>
      </c>
      <c r="Q4" s="128"/>
      <c r="S4" s="70"/>
      <c r="T4" s="70"/>
      <c r="U4" s="70"/>
      <c r="V4" s="70"/>
      <c r="W4" s="58"/>
      <c r="X4" s="58"/>
      <c r="Y4" s="69" t="s">
        <v>23</v>
      </c>
      <c r="Z4" s="69"/>
      <c r="AA4" s="117" t="str">
        <f>$K$4&amp;""</f>
        <v/>
      </c>
      <c r="AB4" s="69"/>
      <c r="AC4" s="110"/>
      <c r="AD4" s="117"/>
      <c r="AF4" s="129"/>
      <c r="AH4" s="223" t="s">
        <v>20</v>
      </c>
      <c r="AI4" s="223" t="s">
        <v>9</v>
      </c>
      <c r="AJ4" s="223" t="s">
        <v>53</v>
      </c>
      <c r="AK4" s="222" t="s">
        <v>85</v>
      </c>
      <c r="AL4" s="222" t="s">
        <v>86</v>
      </c>
      <c r="AM4" s="222" t="s">
        <v>87</v>
      </c>
      <c r="AQ4" s="14"/>
      <c r="AR4" s="14"/>
      <c r="AS4" s="14"/>
    </row>
    <row r="5" spans="1:45" ht="5.25" customHeight="1" thickTop="1">
      <c r="B5" s="230" t="s">
        <v>147</v>
      </c>
      <c r="C5" s="230"/>
      <c r="D5" s="230"/>
      <c r="E5" s="255"/>
      <c r="F5" s="255"/>
      <c r="G5" s="255"/>
      <c r="H5" s="255"/>
      <c r="I5" s="60"/>
      <c r="J5" s="61"/>
      <c r="K5" s="257"/>
      <c r="L5" s="257"/>
      <c r="M5" s="258"/>
      <c r="N5" s="258"/>
      <c r="O5" s="258"/>
      <c r="Q5" s="128"/>
      <c r="T5" s="52"/>
      <c r="U5" s="52"/>
      <c r="V5" s="52"/>
      <c r="W5" s="52"/>
      <c r="AB5" s="52"/>
      <c r="AC5" s="52"/>
      <c r="AF5" s="129"/>
      <c r="AH5" s="223"/>
      <c r="AI5" s="223"/>
      <c r="AJ5" s="223"/>
      <c r="AK5" s="223"/>
      <c r="AL5" s="223"/>
      <c r="AM5" s="223"/>
      <c r="AQ5" s="14"/>
      <c r="AR5" s="14"/>
      <c r="AS5" s="14"/>
    </row>
    <row r="6" spans="1:45" ht="13.5" customHeight="1">
      <c r="B6" s="230"/>
      <c r="C6" s="230"/>
      <c r="D6" s="230"/>
      <c r="E6" s="256"/>
      <c r="F6" s="256"/>
      <c r="G6" s="256"/>
      <c r="H6" s="256"/>
      <c r="I6" s="60"/>
      <c r="J6" s="62" t="s">
        <v>92</v>
      </c>
      <c r="K6" s="62"/>
      <c r="L6" s="63" t="s">
        <v>93</v>
      </c>
      <c r="M6" s="259" t="str">
        <f>設定!$R$2</f>
        <v>03-5501-1271</v>
      </c>
      <c r="N6" s="259"/>
      <c r="O6" s="259"/>
      <c r="Q6" s="128"/>
      <c r="S6" s="58"/>
      <c r="T6" s="58"/>
      <c r="U6" s="58"/>
      <c r="V6" s="58"/>
      <c r="W6" s="58"/>
      <c r="X6" s="58"/>
      <c r="Y6" s="58"/>
      <c r="Z6" s="58"/>
      <c r="AB6" s="58"/>
      <c r="AC6" s="52"/>
      <c r="AF6" s="129"/>
      <c r="AH6" s="223"/>
      <c r="AI6" s="223"/>
      <c r="AJ6" s="223"/>
      <c r="AK6" s="223"/>
      <c r="AL6" s="223"/>
      <c r="AM6" s="223"/>
      <c r="AQ6" s="14"/>
      <c r="AR6" s="14"/>
      <c r="AS6" s="14"/>
    </row>
    <row r="7" spans="1:45">
      <c r="B7" s="230" t="s">
        <v>148</v>
      </c>
      <c r="C7" s="230"/>
      <c r="D7" s="230"/>
      <c r="E7" s="247" t="s">
        <v>94</v>
      </c>
      <c r="F7" s="247"/>
      <c r="G7" s="247"/>
      <c r="H7" s="247"/>
      <c r="I7" s="60"/>
      <c r="J7" s="64" t="s">
        <v>95</v>
      </c>
      <c r="K7" s="64"/>
      <c r="L7" s="65" t="s">
        <v>96</v>
      </c>
      <c r="M7" s="249" t="str">
        <f>設定!$R$3</f>
        <v>03-5501-1281</v>
      </c>
      <c r="N7" s="249"/>
      <c r="O7" s="249"/>
      <c r="Q7" s="128"/>
      <c r="S7" s="58"/>
      <c r="T7" s="58"/>
      <c r="U7" s="58"/>
      <c r="V7" s="58"/>
      <c r="W7" s="58"/>
      <c r="X7" s="58"/>
      <c r="Y7" s="58"/>
      <c r="Z7" s="58"/>
      <c r="AB7" s="58"/>
      <c r="AC7" s="52"/>
      <c r="AF7" s="129"/>
      <c r="AH7" s="90">
        <f>EOMONTH($B$13,0)</f>
        <v>46022</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30"/>
      <c r="C8" s="230"/>
      <c r="D8" s="230"/>
      <c r="E8" s="248"/>
      <c r="F8" s="248"/>
      <c r="G8" s="248"/>
      <c r="H8" s="248"/>
      <c r="I8" s="60"/>
      <c r="J8" s="66" t="s">
        <v>97</v>
      </c>
      <c r="K8" s="66"/>
      <c r="L8" s="250" t="str">
        <f>設定!$R$4</f>
        <v>https://wa-ki.jp/expenses-et/</v>
      </c>
      <c r="M8" s="250"/>
      <c r="N8" s="250"/>
      <c r="O8" s="250"/>
      <c r="Q8" s="128"/>
      <c r="AC8" s="52"/>
      <c r="AF8" s="129"/>
      <c r="AH8" s="160" t="s">
        <v>21</v>
      </c>
      <c r="AI8" s="160"/>
      <c r="AJ8" s="160"/>
      <c r="AK8" s="160" t="s">
        <v>10</v>
      </c>
      <c r="AL8" s="160" t="s">
        <v>79</v>
      </c>
      <c r="AM8" s="160"/>
      <c r="AP8" s="14" t="str">
        <f t="shared" ca="1" si="0"/>
        <v/>
      </c>
      <c r="AQ8" s="14"/>
      <c r="AR8" s="14"/>
      <c r="AS8" s="14"/>
    </row>
    <row r="9" spans="1:45" ht="21.95" customHeight="1">
      <c r="B9" s="231" t="s">
        <v>149</v>
      </c>
      <c r="C9" s="231"/>
      <c r="D9" s="231"/>
      <c r="E9" s="232" t="s">
        <v>98</v>
      </c>
      <c r="F9" s="232"/>
      <c r="G9" s="232"/>
      <c r="H9" s="232"/>
      <c r="I9" s="60"/>
      <c r="J9" s="60"/>
      <c r="K9" s="60"/>
      <c r="L9" s="60"/>
      <c r="M9" s="60"/>
      <c r="N9" s="60"/>
      <c r="O9" s="60"/>
      <c r="Q9" s="128"/>
      <c r="AC9" s="52"/>
      <c r="AF9" s="129"/>
      <c r="AH9" s="24">
        <f>IF($AH$7=EOMONTH($AH$7,0),EOMONTH($AH$7,-1)+1,EDATE($AH$7,-1)+1)</f>
        <v>45992</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306" t="s">
        <v>99</v>
      </c>
      <c r="F11" s="306"/>
      <c r="G11" s="306"/>
      <c r="H11" s="306"/>
      <c r="I11" s="92" t="s">
        <v>100</v>
      </c>
      <c r="J11" s="285" t="s">
        <v>101</v>
      </c>
      <c r="K11" s="286"/>
      <c r="L11" s="286"/>
      <c r="M11" s="286"/>
      <c r="N11" s="286"/>
      <c r="O11" s="307"/>
      <c r="P11" s="17"/>
      <c r="Q11" s="130"/>
      <c r="R11" s="29"/>
      <c r="S11" s="30"/>
      <c r="T11" s="30"/>
      <c r="U11" s="282" t="s">
        <v>50</v>
      </c>
      <c r="V11" s="283"/>
      <c r="W11" s="283"/>
      <c r="X11" s="284"/>
      <c r="Y11" s="30"/>
      <c r="Z11" s="30"/>
      <c r="AA11" s="30"/>
      <c r="AB11" s="30"/>
      <c r="AC11" s="30"/>
      <c r="AD11" s="30"/>
      <c r="AE11" s="31"/>
      <c r="AF11" s="129"/>
      <c r="AH11" s="32" t="s">
        <v>12</v>
      </c>
      <c r="AI11" s="33" t="s">
        <v>11</v>
      </c>
      <c r="AJ11" s="33" t="s">
        <v>11</v>
      </c>
      <c r="AK11" s="285" t="s">
        <v>77</v>
      </c>
      <c r="AL11" s="286"/>
      <c r="AM11" s="286"/>
      <c r="AN11" s="287"/>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45992</v>
      </c>
      <c r="C13" s="116" t="str">
        <f>IF(B13="","",TEXT($B13,"aaa"))</f>
        <v>月</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45992</v>
      </c>
      <c r="S13" s="46" t="str">
        <f>IF(R13="","",TEXT($R13,"aaa"))</f>
        <v>月</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9"/>
      <c r="AH13" s="148"/>
      <c r="AI13" s="149"/>
      <c r="AJ13" s="150"/>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45993</v>
      </c>
      <c r="C14" s="116" t="str">
        <f t="shared" ref="C14:C43" si="11">IF(B14="","",TEXT($B14,"aaa"))</f>
        <v>火</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45993</v>
      </c>
      <c r="S14" s="46" t="str">
        <f t="shared" ref="S14:S43" si="13">IF(R14="","",TEXT($R14,"aaa"))</f>
        <v>火</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45994</v>
      </c>
      <c r="C15" s="116" t="str">
        <f t="shared" si="11"/>
        <v>水</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45994</v>
      </c>
      <c r="S15" s="46" t="str">
        <f t="shared" si="13"/>
        <v>水</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45995</v>
      </c>
      <c r="C16" s="116" t="str">
        <f t="shared" si="11"/>
        <v>木</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45995</v>
      </c>
      <c r="S16" s="48" t="str">
        <f t="shared" si="13"/>
        <v>木</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45996</v>
      </c>
      <c r="C17" s="116" t="str">
        <f t="shared" si="11"/>
        <v>金</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45996</v>
      </c>
      <c r="S17" s="48" t="str">
        <f t="shared" si="13"/>
        <v>金</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45997</v>
      </c>
      <c r="C18" s="116" t="str">
        <f t="shared" si="11"/>
        <v>土</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45997</v>
      </c>
      <c r="S18" s="48" t="str">
        <f t="shared" si="13"/>
        <v>土</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9"/>
      <c r="AH18" s="148"/>
      <c r="AI18" s="149"/>
      <c r="AJ18" s="150"/>
      <c r="AK18" s="78" t="str" cm="1">
        <f t="array" ref="AK18">_xlfn.IFS($R18="","",$AH18="振替出勤日","平",OR($AH18="祝日扱い",$T18="祝"),"祝",OR($S18="土",$S18="日"),$S18,TRUE,"平")</f>
        <v>土</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45998</v>
      </c>
      <c r="C19" s="116" t="str">
        <f t="shared" si="11"/>
        <v>日</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45998</v>
      </c>
      <c r="S19" s="48" t="str">
        <f t="shared" si="13"/>
        <v>日</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t="str">
        <f t="shared" si="9"/>
        <v/>
      </c>
      <c r="AF19" s="129"/>
      <c r="AH19" s="148"/>
      <c r="AI19" s="149"/>
      <c r="AJ19" s="150"/>
      <c r="AK19" s="78" t="str" cm="1">
        <f t="array" ref="AK19">_xlfn.IFS($R19="","",$AH19="振替出勤日","平",OR($AH19="祝日扱い",$T19="祝"),"祝",OR($S19="土",$S19="日"),$S19,TRUE,"平")</f>
        <v>日</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45999</v>
      </c>
      <c r="C20" s="116" t="str">
        <f t="shared" si="11"/>
        <v>月</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45999</v>
      </c>
      <c r="S20" s="48" t="str">
        <f t="shared" si="13"/>
        <v>月</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46000</v>
      </c>
      <c r="C21" s="116" t="str">
        <f t="shared" si="11"/>
        <v>火</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46000</v>
      </c>
      <c r="S21" s="48" t="str">
        <f t="shared" si="13"/>
        <v>火</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46001</v>
      </c>
      <c r="C22" s="116" t="str">
        <f t="shared" si="11"/>
        <v>水</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46001</v>
      </c>
      <c r="S22" s="48" t="str">
        <f t="shared" si="13"/>
        <v>水</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46002</v>
      </c>
      <c r="C23" s="116" t="str">
        <f t="shared" si="11"/>
        <v>木</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46002</v>
      </c>
      <c r="S23" s="48" t="str">
        <f t="shared" si="13"/>
        <v>木</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46003</v>
      </c>
      <c r="C24" s="116" t="str">
        <f t="shared" si="11"/>
        <v>金</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46003</v>
      </c>
      <c r="S24" s="48" t="str">
        <f t="shared" si="13"/>
        <v>金</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46004</v>
      </c>
      <c r="C25" s="116" t="str">
        <f t="shared" si="11"/>
        <v>土</v>
      </c>
      <c r="D25" s="98" t="str" cm="1">
        <f t="array" ref="D25">_xlfn.IFS($C25="日","",COUNTIF(設定!$A:$A,$B25)=1,"祝",$C25&lt;&gt;"日","")</f>
        <v/>
      </c>
      <c r="E25" s="99"/>
      <c r="F25" s="100"/>
      <c r="G25" s="100"/>
      <c r="H25" s="101"/>
      <c r="I25" s="152"/>
      <c r="J25" s="102" t="s">
        <v>112</v>
      </c>
      <c r="K25" s="67" t="s">
        <v>112</v>
      </c>
      <c r="L25" s="67" t="s">
        <v>112</v>
      </c>
      <c r="M25" s="67" t="s">
        <v>112</v>
      </c>
      <c r="N25" s="67" t="s">
        <v>112</v>
      </c>
      <c r="O25" s="68" t="s">
        <v>112</v>
      </c>
      <c r="Q25" s="128"/>
      <c r="R25" s="45">
        <f t="shared" si="12"/>
        <v>46004</v>
      </c>
      <c r="S25" s="48" t="str">
        <f t="shared" si="13"/>
        <v>土</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9"/>
      <c r="AH25" s="148"/>
      <c r="AI25" s="149"/>
      <c r="AJ25" s="150"/>
      <c r="AK25" s="78" t="str" cm="1">
        <f t="array" ref="AK25">_xlfn.IFS($R25="","",$AH25="振替出勤日","平",OR($AH25="祝日扱い",$T25="祝"),"祝",OR($S25="土",$S25="日"),$S25,TRUE,"平")</f>
        <v>土</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46005</v>
      </c>
      <c r="C26" s="116" t="str">
        <f t="shared" si="11"/>
        <v>日</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46005</v>
      </c>
      <c r="S26" s="48" t="str">
        <f t="shared" si="13"/>
        <v>日</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t="str">
        <f t="shared" si="9"/>
        <v/>
      </c>
      <c r="AF26" s="129"/>
      <c r="AH26" s="148"/>
      <c r="AI26" s="149"/>
      <c r="AJ26" s="150"/>
      <c r="AK26" s="78" t="str" cm="1">
        <f t="array" ref="AK26">_xlfn.IFS($R26="","",$AH26="振替出勤日","平",OR($AH26="祝日扱い",$T26="祝"),"祝",OR($S26="土",$S26="日"),$S26,TRUE,"平")</f>
        <v>日</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46006</v>
      </c>
      <c r="C27" s="116" t="str">
        <f t="shared" si="11"/>
        <v>月</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46006</v>
      </c>
      <c r="S27" s="48" t="str">
        <f t="shared" si="13"/>
        <v>月</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46007</v>
      </c>
      <c r="C28" s="116" t="str">
        <f t="shared" si="11"/>
        <v>火</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46007</v>
      </c>
      <c r="S28" s="48" t="str">
        <f t="shared" si="13"/>
        <v>火</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46008</v>
      </c>
      <c r="C29" s="116" t="str">
        <f t="shared" si="11"/>
        <v>水</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46008</v>
      </c>
      <c r="S29" s="48" t="str">
        <f t="shared" si="13"/>
        <v>水</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46009</v>
      </c>
      <c r="C30" s="116" t="str">
        <f t="shared" si="11"/>
        <v>木</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46009</v>
      </c>
      <c r="S30" s="48" t="str">
        <f t="shared" si="13"/>
        <v>木</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46010</v>
      </c>
      <c r="C31" s="116" t="str">
        <f t="shared" si="11"/>
        <v>金</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46010</v>
      </c>
      <c r="S31" s="48" t="str">
        <f t="shared" si="13"/>
        <v>金</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46011</v>
      </c>
      <c r="C32" s="116" t="str">
        <f t="shared" si="11"/>
        <v>土</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46011</v>
      </c>
      <c r="S32" s="48" t="str">
        <f t="shared" si="13"/>
        <v>土</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9"/>
      <c r="AH32" s="148"/>
      <c r="AI32" s="149"/>
      <c r="AJ32" s="150"/>
      <c r="AK32" s="78" t="str" cm="1">
        <f t="array" ref="AK32">_xlfn.IFS($R32="","",$AH32="振替出勤日","平",OR($AH32="祝日扱い",$T32="祝"),"祝",OR($S32="土",$S32="日"),$S32,TRUE,"平")</f>
        <v>土</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46012</v>
      </c>
      <c r="C33" s="116" t="str">
        <f t="shared" si="11"/>
        <v>日</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46012</v>
      </c>
      <c r="S33" s="48" t="str">
        <f t="shared" si="13"/>
        <v>日</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9"/>
      <c r="AH33" s="148"/>
      <c r="AI33" s="149"/>
      <c r="AJ33" s="150"/>
      <c r="AK33" s="78" t="str" cm="1">
        <f t="array" ref="AK33">_xlfn.IFS($R33="","",$AH33="振替出勤日","平",OR($AH33="祝日扱い",$T33="祝"),"祝",OR($S33="土",$S33="日"),$S33,TRUE,"平")</f>
        <v>日</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46013</v>
      </c>
      <c r="C34" s="116" t="str">
        <f t="shared" si="11"/>
        <v>月</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46013</v>
      </c>
      <c r="S34" s="48" t="str">
        <f t="shared" si="13"/>
        <v>月</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46014</v>
      </c>
      <c r="C35" s="116" t="str">
        <f t="shared" si="11"/>
        <v>火</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46014</v>
      </c>
      <c r="S35" s="48" t="str">
        <f t="shared" si="13"/>
        <v>火</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46015</v>
      </c>
      <c r="C36" s="116" t="str">
        <f t="shared" si="11"/>
        <v>水</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46015</v>
      </c>
      <c r="S36" s="48" t="str">
        <f t="shared" si="13"/>
        <v>水</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46016</v>
      </c>
      <c r="C37" s="116" t="str">
        <f t="shared" si="11"/>
        <v>木</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46016</v>
      </c>
      <c r="S37" s="48" t="str">
        <f t="shared" si="13"/>
        <v>木</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46017</v>
      </c>
      <c r="C38" s="116" t="str">
        <f t="shared" si="11"/>
        <v>金</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46017</v>
      </c>
      <c r="S38" s="48" t="str">
        <f t="shared" si="13"/>
        <v>金</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46018</v>
      </c>
      <c r="C39" s="116" t="str">
        <f t="shared" si="11"/>
        <v>土</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46018</v>
      </c>
      <c r="S39" s="48" t="str">
        <f t="shared" si="13"/>
        <v>土</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t="str">
        <f t="shared" si="9"/>
        <v/>
      </c>
      <c r="AF39" s="129"/>
      <c r="AH39" s="148"/>
      <c r="AI39" s="149"/>
      <c r="AJ39" s="150"/>
      <c r="AK39" s="78" t="str" cm="1">
        <f t="array" ref="AK39">_xlfn.IFS($R39="","",$AH39="振替出勤日","平",OR($AH39="祝日扱い",$T39="祝"),"祝",OR($S39="土",$S39="日"),$S39,TRUE,"平")</f>
        <v>土</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46019</v>
      </c>
      <c r="C40" s="116" t="str">
        <f t="shared" si="11"/>
        <v>日</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46019</v>
      </c>
      <c r="S40" s="48" t="str">
        <f t="shared" si="13"/>
        <v>日</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t="str">
        <f t="shared" si="9"/>
        <v/>
      </c>
      <c r="AF40" s="129"/>
      <c r="AH40" s="148"/>
      <c r="AI40" s="149"/>
      <c r="AJ40" s="150"/>
      <c r="AK40" s="78" t="str" cm="1">
        <f t="array" ref="AK40">_xlfn.IFS($R40="","",$AH40="振替出勤日","平",OR($AH40="祝日扱い",$T40="祝"),"祝",OR($S40="土",$S40="日"),$S40,TRUE,"平")</f>
        <v>日</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46020</v>
      </c>
      <c r="C41" s="116" t="str">
        <f t="shared" si="11"/>
        <v>月</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46020</v>
      </c>
      <c r="S41" s="48" t="str">
        <f t="shared" si="13"/>
        <v>月</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46021</v>
      </c>
      <c r="C42" s="116" t="str">
        <f t="shared" si="11"/>
        <v>火</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46021</v>
      </c>
      <c r="S42" s="48" t="str">
        <f t="shared" si="13"/>
        <v>火</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46022</v>
      </c>
      <c r="C43" s="116" t="str">
        <f t="shared" si="11"/>
        <v>水</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f t="shared" si="12"/>
        <v>46022</v>
      </c>
      <c r="S43" s="46" t="str">
        <f t="shared" si="13"/>
        <v>水</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9"/>
      <c r="AH43" s="148"/>
      <c r="AI43" s="149"/>
      <c r="AJ43" s="150"/>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302" t="s">
        <v>54</v>
      </c>
      <c r="Z44" s="304" t="s">
        <v>3</v>
      </c>
      <c r="AA44" s="304" t="str">
        <f>AA12</f>
        <v>休日
勤務</v>
      </c>
      <c r="AB44" s="304" t="str">
        <f>AB12</f>
        <v/>
      </c>
      <c r="AC44" s="304" t="s">
        <v>52</v>
      </c>
      <c r="AD44" s="304" t="s">
        <v>88</v>
      </c>
      <c r="AE44" s="288" t="s">
        <v>51</v>
      </c>
      <c r="AF44" s="129"/>
      <c r="AO44" s="52" t="str" cm="1">
        <f t="array" aca="1" ref="AO44" ca="1">_xlfn.IFS($AO43&lt;&gt;"","-",_xlfn.FLOOR.MATH($AN44,"0:0:1")&lt;=$AL$9,"",TRUE,IF($AK44&lt;&gt;"平",$AL$9-$AN43+$U44+IF($AL$9-$AN43+$U44&gt;=12/24,IF(AND($V44="",$AL44&gt;=8/24),1/24,$V44),0),$AL$9-$AN43+$U44+8/24+IF(AND($V44="",$AL44&gt;=8/24),1/24,$V44)))</f>
        <v/>
      </c>
    </row>
    <row r="45" spans="1:46" ht="14.25" customHeight="1">
      <c r="B45" s="290" t="s">
        <v>113</v>
      </c>
      <c r="C45" s="145" t="s">
        <v>114</v>
      </c>
      <c r="D45" s="293" t="s">
        <v>131</v>
      </c>
      <c r="E45" s="293"/>
      <c r="F45" s="293"/>
      <c r="G45" s="293"/>
      <c r="H45" s="294"/>
      <c r="I45" s="17"/>
      <c r="J45" s="295" t="s">
        <v>115</v>
      </c>
      <c r="K45" s="296"/>
      <c r="L45" s="296"/>
      <c r="M45" s="296"/>
      <c r="N45" s="296"/>
      <c r="O45" s="297"/>
      <c r="P45" s="17"/>
      <c r="Q45" s="131"/>
      <c r="R45" s="51"/>
      <c r="S45" s="52"/>
      <c r="T45" s="52"/>
      <c r="U45" s="52"/>
      <c r="V45" s="52"/>
      <c r="Y45" s="303"/>
      <c r="Z45" s="305"/>
      <c r="AA45" s="305"/>
      <c r="AB45" s="305"/>
      <c r="AC45" s="305"/>
      <c r="AD45" s="305"/>
      <c r="AE45" s="289"/>
      <c r="AF45" s="129"/>
      <c r="AG45" s="50"/>
      <c r="AH45" s="50"/>
      <c r="AI45" s="50"/>
      <c r="AJ45" s="50"/>
      <c r="AK45" s="50"/>
      <c r="AL45" s="26" t="s">
        <v>7</v>
      </c>
      <c r="AN45" s="26" t="s">
        <v>3</v>
      </c>
    </row>
    <row r="46" spans="1:46" ht="14.25" customHeight="1">
      <c r="B46" s="291"/>
      <c r="C46" s="146" t="s">
        <v>114</v>
      </c>
      <c r="D46" s="298" t="s">
        <v>116</v>
      </c>
      <c r="E46" s="298"/>
      <c r="F46" s="298"/>
      <c r="G46" s="298"/>
      <c r="H46" s="299"/>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184</v>
      </c>
      <c r="AF46" s="129"/>
      <c r="AG46" s="84"/>
      <c r="AH46" s="50"/>
      <c r="AI46" s="50"/>
      <c r="AJ46" s="50"/>
      <c r="AK46" s="84"/>
      <c r="AL46" s="85">
        <f ca="1">_xlfn.FLOOR.MATH(ROUND(SUM(AL$13:AL$43)*24,5),"0.25")</f>
        <v>0</v>
      </c>
      <c r="AN46" s="85">
        <f ca="1">_xlfn.FLOOR.MATH(ROUND(MAX(AN$13:AN$43)*24,5),"0.25")</f>
        <v>0</v>
      </c>
    </row>
    <row r="47" spans="1:46" ht="14.25" customHeight="1">
      <c r="B47" s="292"/>
      <c r="C47" s="147" t="s">
        <v>114</v>
      </c>
      <c r="D47" s="300" t="s">
        <v>117</v>
      </c>
      <c r="E47" s="300"/>
      <c r="F47" s="300"/>
      <c r="G47" s="300"/>
      <c r="H47" s="301"/>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72" t="s">
        <v>118</v>
      </c>
      <c r="C48" s="272"/>
      <c r="D48" s="272"/>
      <c r="E48" s="272"/>
      <c r="F48" s="272"/>
      <c r="G48" s="272"/>
      <c r="H48" s="272"/>
      <c r="I48" s="272"/>
      <c r="J48" s="272"/>
      <c r="K48" s="273" t="s">
        <v>119</v>
      </c>
      <c r="L48" s="273"/>
      <c r="M48" s="273"/>
      <c r="N48" s="274" t="str">
        <f>TEXT((SUMPRODUCT($E$13:$E$43,$G$13:$G$43,ROW($B$13:$B$43))+SUM($F$13:$F$43))*100000+COUNTA($F$13:$F$43),"000-0000")</f>
        <v>000-0000</v>
      </c>
      <c r="O48" s="274"/>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184</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75" t="s">
        <v>84</v>
      </c>
      <c r="C50" s="276"/>
      <c r="D50" s="114"/>
      <c r="E50" s="115"/>
      <c r="F50" s="115"/>
      <c r="G50" s="115"/>
      <c r="H50" s="115"/>
      <c r="I50" s="115"/>
      <c r="J50" s="277"/>
      <c r="K50" s="277"/>
      <c r="L50" s="277"/>
      <c r="M50" s="277"/>
      <c r="N50" s="277"/>
      <c r="O50" s="278"/>
      <c r="Q50" s="128"/>
      <c r="R50" s="279"/>
      <c r="S50" s="280"/>
      <c r="T50" s="280"/>
      <c r="U50" s="280"/>
      <c r="V50" s="280"/>
      <c r="W50" s="280"/>
      <c r="X50" s="280"/>
      <c r="Y50" s="280"/>
      <c r="Z50" s="280"/>
      <c r="AA50" s="280"/>
      <c r="AB50" s="280"/>
      <c r="AC50" s="280"/>
      <c r="AD50" s="280"/>
      <c r="AE50" s="281"/>
      <c r="AF50" s="129"/>
      <c r="AP50" s="15"/>
      <c r="AR50" s="15"/>
      <c r="AS50" s="15"/>
    </row>
    <row r="51" spans="2:46">
      <c r="B51" s="23"/>
      <c r="C51" s="23"/>
      <c r="D51" s="23"/>
      <c r="Q51" s="128"/>
      <c r="R51" s="266"/>
      <c r="S51" s="267"/>
      <c r="T51" s="267"/>
      <c r="U51" s="267"/>
      <c r="V51" s="267"/>
      <c r="W51" s="267"/>
      <c r="X51" s="267"/>
      <c r="Y51" s="267"/>
      <c r="Z51" s="267"/>
      <c r="AA51" s="267"/>
      <c r="AB51" s="267"/>
      <c r="AC51" s="267"/>
      <c r="AD51" s="267"/>
      <c r="AE51" s="268"/>
      <c r="AF51" s="129"/>
      <c r="AP51" s="15"/>
      <c r="AR51" s="15"/>
      <c r="AS51" s="15"/>
      <c r="AT51" s="15"/>
    </row>
    <row r="52" spans="2:46">
      <c r="B52" s="23"/>
      <c r="C52" s="23"/>
      <c r="D52" s="23"/>
      <c r="Q52" s="128"/>
      <c r="R52" s="266" t="str">
        <f ca="1">IF(AND($AK$7*$AL$7&gt;0,$Z$47&lt;0),"時間外勤務として"&amp;VLOOKUP($AI$7,設定!$G:$I,3,0)*24&amp;"H×"&amp;$AK$7&amp;"/"&amp;$AL$7&amp;"日＝"&amp;ROUND($AK$9*24,2)&amp;"H以降よりご請求致します。","")</f>
        <v/>
      </c>
      <c r="S52" s="267"/>
      <c r="T52" s="267"/>
      <c r="U52" s="267"/>
      <c r="V52" s="267"/>
      <c r="W52" s="267"/>
      <c r="X52" s="267"/>
      <c r="Y52" s="267"/>
      <c r="Z52" s="267"/>
      <c r="AA52" s="267"/>
      <c r="AB52" s="267"/>
      <c r="AC52" s="267"/>
      <c r="AD52" s="267"/>
      <c r="AE52" s="268"/>
      <c r="AF52" s="129"/>
      <c r="AP52" s="15"/>
      <c r="AR52" s="15"/>
      <c r="AS52" s="15"/>
      <c r="AT52" s="15"/>
    </row>
    <row r="53" spans="2:46">
      <c r="B53" s="23"/>
      <c r="C53" s="23"/>
      <c r="D53" s="23"/>
      <c r="Q53" s="128"/>
      <c r="R53" s="266" t="str">
        <f ca="1">IF(AND(COUNTIF($AO$13:$AO$44,"-")&gt;0,$AK$7*$AL$7&gt;0),"60H×"&amp;$AK$7&amp;"/"&amp;$AL$7&amp;"日＝"&amp;ROUND($AL$9*24,2)&amp;"H以降よりご請求致します。","")</f>
        <v/>
      </c>
      <c r="S53" s="267"/>
      <c r="T53" s="267"/>
      <c r="U53" s="267"/>
      <c r="V53" s="267"/>
      <c r="W53" s="267"/>
      <c r="X53" s="267"/>
      <c r="Y53" s="267"/>
      <c r="Z53" s="267"/>
      <c r="AA53" s="267"/>
      <c r="AB53" s="267"/>
      <c r="AC53" s="267"/>
      <c r="AD53" s="267"/>
      <c r="AE53" s="268"/>
      <c r="AF53" s="129"/>
      <c r="AJ53" s="86"/>
      <c r="AP53" s="15"/>
      <c r="AT53" s="15"/>
    </row>
    <row r="54" spans="2:46">
      <c r="B54" s="23"/>
      <c r="C54" s="23"/>
      <c r="D54" s="23"/>
      <c r="Q54" s="128"/>
      <c r="R54" s="269" t="str" cm="1">
        <f t="array" aca="1" ref="R54" ca="1">IFERROR("※"&amp;TEXT(INDEX($R$13:$R$44,MATCH("-",$AO$13:$AO$44,0)-1),"M/d  ")&amp;TEXT(INDEX($AO$13:$AO$44,MATCH("-",$AO$13:$AO$44,0)-1),"h:mm")&amp;"以降60H超","")</f>
        <v/>
      </c>
      <c r="S54" s="270"/>
      <c r="T54" s="270"/>
      <c r="U54" s="270"/>
      <c r="V54" s="270"/>
      <c r="W54" s="270"/>
      <c r="X54" s="270"/>
      <c r="Y54" s="270"/>
      <c r="Z54" s="270"/>
      <c r="AA54" s="270"/>
      <c r="AB54" s="270"/>
      <c r="AC54" s="270"/>
      <c r="AD54" s="270"/>
      <c r="AE54" s="271"/>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8Kd9rTx0V0S8EoOljFkNd8fOa68WutyKCcWNbb1IJon470ZmnSVeeTpbQt1coflOsmOgH8PJrM1PJmAs54M+WA==" saltValue="IG4e0spqRZxvmkwFvbq+Og=="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7" priority="4">
      <formula>OR($C13="土",$C13="日",$D13="祝")</formula>
    </cfRule>
  </conditionalFormatting>
  <conditionalFormatting sqref="B13:H42 J13:O42">
    <cfRule type="expression" dxfId="6" priority="3">
      <formula>$C13&lt;&gt;"土"</formula>
    </cfRule>
  </conditionalFormatting>
  <conditionalFormatting sqref="R13:T43">
    <cfRule type="expression" dxfId="5" priority="8">
      <formula>OR($S13="土",$S13="日",$T13="祝")</formula>
    </cfRule>
  </conditionalFormatting>
  <conditionalFormatting sqref="R13:AE42 AH13:AO42">
    <cfRule type="expression" dxfId="4" priority="5">
      <formula>$S13&lt;&gt;"土"</formula>
    </cfRule>
  </conditionalFormatting>
  <conditionalFormatting sqref="U13:X43">
    <cfRule type="expression" dxfId="3" priority="1">
      <formula>_xlfn.ISFORMULA(U13)</formula>
    </cfRule>
  </conditionalFormatting>
  <conditionalFormatting sqref="AH13:AH43">
    <cfRule type="expression" dxfId="2" priority="6">
      <formula>$AH13&lt;&gt;""</formula>
    </cfRule>
  </conditionalFormatting>
  <conditionalFormatting sqref="AI13:AJ43">
    <cfRule type="expression" dxfId="1" priority="7">
      <formula>AI13&lt;&gt;""</formula>
    </cfRule>
  </conditionalFormatting>
  <conditionalFormatting sqref="AJ7">
    <cfRule type="expression" dxfId="0" priority="2">
      <formula>COUNTIF($AI$7,"*H日*")&gt;0</formula>
    </cfRule>
  </conditionalFormatting>
  <dataValidations count="2">
    <dataValidation type="date" operator="greaterThan" allowBlank="1" showInputMessage="1" showErrorMessage="1" sqref="AH7" xr:uid="{EBC2789F-EA8B-4C07-BAD2-948977414BA0}">
      <formula1>42369</formula1>
    </dataValidation>
    <dataValidation type="list" allowBlank="1" showInputMessage="1" showErrorMessage="1" sqref="AJ7" xr:uid="{926E85C2-1EFB-4D1D-BFFC-A4C108BA072B}">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BA3B6636-D2CC-421B-AB23-CF7C47D6CCBE}">
          <x14:formula1>
            <xm:f>設定!$T$14:$T$20</xm:f>
          </x14:formula1>
          <xm:sqref>E7:H8</xm:sqref>
        </x14:dataValidation>
        <x14:dataValidation type="list" allowBlank="1" showInputMessage="1" showErrorMessage="1" xr:uid="{A927CEFC-F195-4346-A545-29318C5CDEF7}">
          <x14:formula1>
            <xm:f>設定!$K$3:$K$7</xm:f>
          </x14:formula1>
          <xm:sqref>AH13:AH43</xm:sqref>
        </x14:dataValidation>
        <x14:dataValidation type="list" allowBlank="1" showInputMessage="1" showErrorMessage="1" xr:uid="{4B86687D-6904-44B8-B1D5-8E25B2B90D5D}">
          <x14:formula1>
            <xm:f>設定!$G$3:$G$23</xm:f>
          </x14:formula1>
          <xm:sqref>AI7</xm:sqref>
        </x14:dataValidation>
        <x14:dataValidation type="list" allowBlank="1" showInputMessage="1" showErrorMessage="1" xr:uid="{067FFE5E-0207-41BE-9016-A3B33D218BAA}">
          <x14:formula1>
            <xm:f>設定!$N$3:$N$139</xm:f>
          </x14:formula1>
          <xm:sqref>G13:G43</xm:sqref>
        </x14:dataValidation>
        <x14:dataValidation type="list" allowBlank="1" showInputMessage="1" showErrorMessage="1" xr:uid="{A01A21F0-6BD4-45CF-A003-7A8B6837590B}">
          <x14:formula1>
            <xm:f>設定!$O$3:$O$23</xm:f>
          </x14:formula1>
          <xm:sqref>F13:F43</xm:sqref>
        </x14:dataValidation>
        <x14:dataValidation type="list" allowBlank="1" showInputMessage="1" showErrorMessage="1" xr:uid="{AE80B0CB-F5C2-4690-9905-114615045EFE}">
          <x14:formula1>
            <xm:f>設定!$M$3:$M$98</xm:f>
          </x14:formula1>
          <xm:sqref>E13:E43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3C201-3C51-4A5C-9DA1-C919631DD9B2}">
  <sheetPr codeName="Sheet2"/>
  <dimension ref="A1:AO126"/>
  <sheetViews>
    <sheetView topLeftCell="A20" workbookViewId="0">
      <selection activeCell="T40" sqref="T40"/>
    </sheetView>
  </sheetViews>
  <sheetFormatPr defaultColWidth="9" defaultRowHeight="13.5"/>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8.375" style="14" customWidth="1"/>
    <col min="17" max="17" width="12.375" style="14" bestFit="1" customWidth="1"/>
    <col min="18" max="16384" width="9" style="14"/>
  </cols>
  <sheetData>
    <row r="1" spans="1:41" ht="33" customHeight="1">
      <c r="A1" s="260" t="s">
        <v>192</v>
      </c>
      <c r="B1" s="261"/>
      <c r="C1" s="261"/>
      <c r="D1" s="261"/>
      <c r="E1" s="261"/>
      <c r="F1" s="261"/>
      <c r="G1" s="261"/>
      <c r="H1" s="261"/>
      <c r="I1" s="261"/>
      <c r="J1" s="261"/>
      <c r="K1" s="261"/>
      <c r="L1" s="261"/>
      <c r="M1" s="261"/>
      <c r="N1" s="261"/>
      <c r="O1" s="261"/>
      <c r="P1" s="221"/>
    </row>
    <row r="2" spans="1:41" ht="18.75" customHeight="1">
      <c r="C2" s="53"/>
      <c r="D2" s="53"/>
      <c r="E2" s="54" t="s">
        <v>191</v>
      </c>
      <c r="F2" s="55" t="s">
        <v>190</v>
      </c>
      <c r="G2" s="56" t="s">
        <v>89</v>
      </c>
      <c r="H2" s="57" t="s">
        <v>90</v>
      </c>
      <c r="I2" s="13"/>
    </row>
    <row r="3" spans="1:41" ht="3" customHeight="1">
      <c r="I3" s="15"/>
      <c r="J3" s="15"/>
      <c r="K3" s="15"/>
      <c r="L3" s="15"/>
      <c r="M3" s="16"/>
      <c r="N3" s="16"/>
      <c r="O3" s="16"/>
      <c r="P3" s="15"/>
    </row>
    <row r="4" spans="1:41" ht="17.25" customHeight="1">
      <c r="B4" s="229" t="s">
        <v>145</v>
      </c>
      <c r="C4" s="229"/>
      <c r="D4" s="229"/>
      <c r="E4" s="256" t="s">
        <v>189</v>
      </c>
      <c r="F4" s="256"/>
      <c r="G4" s="256"/>
      <c r="H4" s="256"/>
      <c r="J4" s="262" t="s">
        <v>4</v>
      </c>
      <c r="K4" s="262"/>
      <c r="L4" s="263" t="s">
        <v>5</v>
      </c>
      <c r="M4" s="263"/>
      <c r="N4" s="263"/>
      <c r="O4" s="263"/>
      <c r="R4" s="17"/>
      <c r="S4" s="18"/>
      <c r="T4" s="18"/>
      <c r="U4" s="18"/>
      <c r="V4" s="18"/>
      <c r="W4" s="18"/>
      <c r="X4" s="18"/>
      <c r="Y4" s="17"/>
      <c r="Z4" s="17"/>
      <c r="AA4" s="17"/>
      <c r="AB4" s="17"/>
      <c r="AC4" s="52"/>
      <c r="AD4" s="17"/>
      <c r="AE4" s="17"/>
      <c r="AF4" s="129"/>
      <c r="AG4" s="17"/>
      <c r="AH4" s="17"/>
      <c r="AI4" s="17"/>
      <c r="AJ4" s="17"/>
      <c r="AK4" s="17"/>
      <c r="AL4" s="17"/>
      <c r="AM4" s="17"/>
      <c r="AN4" s="17"/>
      <c r="AO4" s="17"/>
    </row>
    <row r="5" spans="1:41" ht="19.5" customHeight="1" thickBot="1">
      <c r="B5" s="229" t="s">
        <v>146</v>
      </c>
      <c r="C5" s="229"/>
      <c r="D5" s="229"/>
      <c r="E5" s="264" t="s">
        <v>188</v>
      </c>
      <c r="F5" s="264"/>
      <c r="G5" s="264"/>
      <c r="H5" s="264"/>
      <c r="J5" s="19" t="s">
        <v>23</v>
      </c>
      <c r="K5" s="265" t="s">
        <v>187</v>
      </c>
      <c r="L5" s="265"/>
      <c r="M5" s="265"/>
      <c r="N5" s="265"/>
      <c r="O5" s="59" t="s">
        <v>91</v>
      </c>
      <c r="R5" s="17"/>
      <c r="S5" s="70"/>
      <c r="T5" s="70"/>
      <c r="U5" s="70"/>
      <c r="V5" s="70"/>
      <c r="W5" s="58"/>
      <c r="X5" s="58"/>
      <c r="Y5" s="18"/>
      <c r="Z5" s="18"/>
      <c r="AA5" s="17"/>
      <c r="AB5" s="18"/>
      <c r="AC5" s="52"/>
      <c r="AD5" s="17"/>
      <c r="AE5" s="17"/>
      <c r="AF5" s="129"/>
      <c r="AG5" s="17"/>
      <c r="AH5" s="223"/>
      <c r="AI5" s="223"/>
      <c r="AJ5" s="223"/>
      <c r="AK5" s="222"/>
      <c r="AL5" s="222"/>
      <c r="AM5" s="222"/>
      <c r="AN5" s="17"/>
      <c r="AO5" s="17"/>
    </row>
    <row r="6" spans="1:41" ht="5.25" customHeight="1" thickTop="1">
      <c r="B6" s="230" t="s">
        <v>147</v>
      </c>
      <c r="C6" s="230"/>
      <c r="D6" s="230"/>
      <c r="E6" s="255" t="s">
        <v>186</v>
      </c>
      <c r="F6" s="255"/>
      <c r="G6" s="255"/>
      <c r="H6" s="255"/>
      <c r="I6" s="60"/>
      <c r="J6" s="61"/>
      <c r="K6" s="257"/>
      <c r="L6" s="257"/>
      <c r="M6" s="258"/>
      <c r="N6" s="258"/>
      <c r="O6" s="258"/>
      <c r="R6" s="17"/>
      <c r="S6" s="17"/>
      <c r="T6" s="52"/>
      <c r="U6" s="52"/>
      <c r="V6" s="52"/>
      <c r="W6" s="52"/>
      <c r="X6" s="17"/>
      <c r="Y6" s="17"/>
      <c r="Z6" s="17"/>
      <c r="AA6" s="17"/>
      <c r="AB6" s="52"/>
      <c r="AC6" s="52"/>
      <c r="AD6" s="17"/>
      <c r="AE6" s="17"/>
      <c r="AF6" s="129"/>
      <c r="AG6" s="17"/>
      <c r="AH6" s="223"/>
      <c r="AI6" s="223"/>
      <c r="AJ6" s="223"/>
      <c r="AK6" s="223"/>
      <c r="AL6" s="223"/>
      <c r="AM6" s="223"/>
      <c r="AN6" s="17"/>
      <c r="AO6" s="17"/>
    </row>
    <row r="7" spans="1:41" ht="13.5" customHeight="1">
      <c r="B7" s="230"/>
      <c r="C7" s="230"/>
      <c r="D7" s="230"/>
      <c r="E7" s="256"/>
      <c r="F7" s="256"/>
      <c r="G7" s="256"/>
      <c r="H7" s="256"/>
      <c r="I7" s="60"/>
      <c r="J7" s="62" t="s">
        <v>185</v>
      </c>
      <c r="K7" s="62"/>
      <c r="L7" s="63" t="s">
        <v>93</v>
      </c>
      <c r="M7" s="259"/>
      <c r="N7" s="259"/>
      <c r="O7" s="259"/>
      <c r="R7" s="17"/>
      <c r="S7" s="58"/>
      <c r="T7" s="58"/>
      <c r="U7" s="58"/>
      <c r="V7" s="58"/>
      <c r="W7" s="58"/>
      <c r="X7" s="58"/>
      <c r="Y7" s="58"/>
      <c r="Z7" s="58"/>
      <c r="AA7" s="17"/>
      <c r="AB7" s="58"/>
      <c r="AC7" s="52"/>
      <c r="AD7" s="17"/>
      <c r="AE7" s="17"/>
      <c r="AF7" s="129"/>
      <c r="AG7" s="17"/>
      <c r="AH7" s="223"/>
      <c r="AI7" s="223"/>
      <c r="AJ7" s="223"/>
      <c r="AK7" s="223"/>
      <c r="AL7" s="223"/>
      <c r="AM7" s="223"/>
      <c r="AN7" s="17"/>
      <c r="AO7" s="17"/>
    </row>
    <row r="8" spans="1:41">
      <c r="B8" s="230" t="s">
        <v>148</v>
      </c>
      <c r="C8" s="230"/>
      <c r="D8" s="230"/>
      <c r="E8" s="247" t="s">
        <v>184</v>
      </c>
      <c r="F8" s="247"/>
      <c r="G8" s="247"/>
      <c r="H8" s="247"/>
      <c r="I8" s="60"/>
      <c r="J8" s="64" t="s">
        <v>95</v>
      </c>
      <c r="K8" s="64"/>
      <c r="L8" s="65" t="s">
        <v>96</v>
      </c>
      <c r="M8" s="249"/>
      <c r="N8" s="249"/>
      <c r="O8" s="249"/>
      <c r="R8" s="17"/>
      <c r="S8" s="58"/>
      <c r="T8" s="58"/>
      <c r="U8" s="58"/>
      <c r="V8" s="58"/>
      <c r="W8" s="58"/>
      <c r="X8" s="58"/>
      <c r="Y8" s="58"/>
      <c r="Z8" s="58"/>
      <c r="AA8" s="17"/>
      <c r="AB8" s="58"/>
      <c r="AC8" s="52"/>
      <c r="AD8" s="17"/>
      <c r="AE8" s="17"/>
      <c r="AF8" s="129"/>
      <c r="AG8" s="17"/>
      <c r="AH8" s="90"/>
      <c r="AI8" s="88"/>
      <c r="AJ8" s="88"/>
      <c r="AK8" s="88"/>
      <c r="AL8" s="88"/>
      <c r="AM8" s="89"/>
      <c r="AN8" s="17"/>
      <c r="AO8" s="17"/>
    </row>
    <row r="9" spans="1:41">
      <c r="A9" s="159"/>
      <c r="B9" s="230"/>
      <c r="C9" s="230"/>
      <c r="D9" s="230"/>
      <c r="E9" s="248"/>
      <c r="F9" s="248"/>
      <c r="G9" s="248"/>
      <c r="H9" s="248"/>
      <c r="I9" s="60"/>
      <c r="J9" s="66" t="s">
        <v>97</v>
      </c>
      <c r="K9" s="66"/>
      <c r="L9" s="250"/>
      <c r="M9" s="250"/>
      <c r="N9" s="250"/>
      <c r="O9" s="250"/>
      <c r="R9" s="17"/>
      <c r="S9" s="17"/>
      <c r="T9" s="17"/>
      <c r="U9" s="17"/>
      <c r="V9" s="17"/>
      <c r="W9" s="17"/>
      <c r="X9" s="17"/>
      <c r="Y9" s="17"/>
      <c r="Z9" s="17"/>
      <c r="AA9" s="17"/>
      <c r="AB9" s="17"/>
      <c r="AC9" s="52"/>
      <c r="AD9" s="17"/>
      <c r="AE9" s="17"/>
      <c r="AF9" s="129"/>
      <c r="AG9" s="17"/>
      <c r="AH9" s="160"/>
      <c r="AI9" s="160"/>
      <c r="AJ9" s="160"/>
      <c r="AK9" s="160"/>
      <c r="AL9" s="160"/>
      <c r="AM9" s="160"/>
      <c r="AN9" s="17"/>
      <c r="AO9" s="17"/>
    </row>
    <row r="10" spans="1:41" ht="21.95" customHeight="1">
      <c r="B10" s="231" t="s">
        <v>149</v>
      </c>
      <c r="C10" s="231"/>
      <c r="D10" s="231"/>
      <c r="E10" s="232" t="s">
        <v>98</v>
      </c>
      <c r="F10" s="232"/>
      <c r="G10" s="232"/>
      <c r="H10" s="232"/>
      <c r="I10" s="60"/>
      <c r="J10" s="60"/>
      <c r="K10" s="60"/>
      <c r="L10" s="60"/>
      <c r="M10" s="60"/>
      <c r="N10" s="60"/>
      <c r="O10" s="60"/>
      <c r="R10" s="17"/>
      <c r="S10" s="17"/>
      <c r="T10" s="17"/>
      <c r="U10" s="17"/>
      <c r="V10" s="17"/>
      <c r="W10" s="17"/>
      <c r="X10" s="17"/>
      <c r="Y10" s="17"/>
      <c r="Z10" s="17"/>
      <c r="AA10" s="17"/>
      <c r="AB10" s="17"/>
      <c r="AC10" s="52"/>
      <c r="AD10" s="17"/>
      <c r="AE10" s="17"/>
      <c r="AF10" s="129"/>
      <c r="AG10" s="17"/>
      <c r="AH10" s="24"/>
      <c r="AI10" s="87"/>
      <c r="AJ10" s="87"/>
      <c r="AK10" s="25"/>
      <c r="AL10" s="118"/>
      <c r="AM10" s="87"/>
      <c r="AN10" s="17"/>
      <c r="AO10" s="17"/>
    </row>
    <row r="11" spans="1:41" ht="8.25" customHeight="1" thickBot="1">
      <c r="B11" s="15"/>
      <c r="C11" s="15"/>
      <c r="D11" s="15"/>
      <c r="E11" s="15"/>
      <c r="F11" s="15"/>
      <c r="G11" s="15"/>
      <c r="H11" s="15"/>
      <c r="I11" s="15"/>
      <c r="J11" s="20"/>
      <c r="K11" s="20"/>
    </row>
    <row r="12" spans="1:41" ht="11.25" customHeight="1">
      <c r="B12" s="220"/>
      <c r="C12" s="219"/>
      <c r="D12" s="218"/>
      <c r="E12" s="251" t="s">
        <v>99</v>
      </c>
      <c r="F12" s="251"/>
      <c r="G12" s="251"/>
      <c r="H12" s="251"/>
      <c r="I12" s="217" t="s">
        <v>100</v>
      </c>
      <c r="J12" s="252" t="s">
        <v>101</v>
      </c>
      <c r="K12" s="253"/>
      <c r="L12" s="253"/>
      <c r="M12" s="253"/>
      <c r="N12" s="253"/>
      <c r="O12" s="254"/>
    </row>
    <row r="13" spans="1:41" ht="27.75" customHeight="1" thickBot="1">
      <c r="B13" s="216" t="s">
        <v>102</v>
      </c>
      <c r="C13" s="215" t="s">
        <v>1</v>
      </c>
      <c r="D13" s="214" t="s">
        <v>103</v>
      </c>
      <c r="E13" s="213" t="s">
        <v>13</v>
      </c>
      <c r="F13" s="212" t="s">
        <v>14</v>
      </c>
      <c r="G13" s="211" t="s">
        <v>15</v>
      </c>
      <c r="H13" s="210" t="s">
        <v>104</v>
      </c>
      <c r="I13" s="209" t="s">
        <v>105</v>
      </c>
      <c r="J13" s="208" t="s">
        <v>106</v>
      </c>
      <c r="K13" s="207" t="s">
        <v>107</v>
      </c>
      <c r="L13" s="207" t="s">
        <v>108</v>
      </c>
      <c r="M13" s="207" t="s">
        <v>109</v>
      </c>
      <c r="N13" s="207" t="s">
        <v>110</v>
      </c>
      <c r="O13" s="206"/>
    </row>
    <row r="14" spans="1:41" ht="18.75" customHeight="1" thickBot="1">
      <c r="B14" s="186">
        <v>43830</v>
      </c>
      <c r="C14" s="185" t="s">
        <v>171</v>
      </c>
      <c r="D14" s="205" t="s">
        <v>168</v>
      </c>
      <c r="E14" s="183">
        <v>0.33333333333333331</v>
      </c>
      <c r="F14" s="182">
        <v>4.1666666666666664E-2</v>
      </c>
      <c r="G14" s="204">
        <v>0.71875</v>
      </c>
      <c r="H14" s="203"/>
      <c r="I14" s="202"/>
      <c r="J14" s="179" t="s">
        <v>111</v>
      </c>
      <c r="K14" s="67" t="s">
        <v>112</v>
      </c>
      <c r="L14" s="67" t="s">
        <v>112</v>
      </c>
      <c r="M14" s="67" t="s">
        <v>112</v>
      </c>
      <c r="N14" s="67" t="s">
        <v>112</v>
      </c>
      <c r="O14" s="68" t="s">
        <v>112</v>
      </c>
    </row>
    <row r="15" spans="1:41" ht="18.75" customHeight="1" thickBot="1">
      <c r="B15" s="186">
        <v>43831</v>
      </c>
      <c r="C15" s="200" t="s">
        <v>170</v>
      </c>
      <c r="D15" s="184" t="s">
        <v>168</v>
      </c>
      <c r="E15" s="201">
        <v>0.33333333333333331</v>
      </c>
      <c r="F15" s="198">
        <v>4.1666666666666664E-2</v>
      </c>
      <c r="G15" s="199">
        <v>0.72916666666666663</v>
      </c>
      <c r="H15" s="181"/>
      <c r="I15" s="228" t="s">
        <v>174</v>
      </c>
      <c r="J15" s="179" t="s">
        <v>112</v>
      </c>
      <c r="K15" s="67" t="s">
        <v>112</v>
      </c>
      <c r="L15" s="67" t="s">
        <v>112</v>
      </c>
      <c r="M15" s="67" t="s">
        <v>112</v>
      </c>
      <c r="N15" s="67" t="s">
        <v>112</v>
      </c>
      <c r="O15" s="68" t="s">
        <v>112</v>
      </c>
    </row>
    <row r="16" spans="1:41" ht="18.75" customHeight="1" thickBot="1">
      <c r="B16" s="186">
        <v>43832</v>
      </c>
      <c r="C16" s="200" t="s">
        <v>169</v>
      </c>
      <c r="D16" s="184" t="s">
        <v>168</v>
      </c>
      <c r="E16" s="183">
        <v>0.33333333333333331</v>
      </c>
      <c r="F16" s="182">
        <v>4.1666666666666664E-2</v>
      </c>
      <c r="G16" s="199">
        <v>0.73958333333333337</v>
      </c>
      <c r="H16" s="181"/>
      <c r="I16" s="228"/>
      <c r="J16" s="179" t="s">
        <v>112</v>
      </c>
      <c r="K16" s="67" t="s">
        <v>112</v>
      </c>
      <c r="L16" s="67" t="s">
        <v>112</v>
      </c>
      <c r="M16" s="67" t="s">
        <v>112</v>
      </c>
      <c r="N16" s="67" t="s">
        <v>112</v>
      </c>
      <c r="O16" s="68" t="s">
        <v>112</v>
      </c>
    </row>
    <row r="17" spans="2:15" ht="18.75" customHeight="1" thickBot="1">
      <c r="B17" s="186">
        <v>43833</v>
      </c>
      <c r="C17" s="187" t="s">
        <v>177</v>
      </c>
      <c r="D17" s="184" t="s">
        <v>168</v>
      </c>
      <c r="E17" s="183">
        <v>0.33333333333333331</v>
      </c>
      <c r="F17" s="182">
        <v>4.1666666666666664E-2</v>
      </c>
      <c r="G17" s="198">
        <v>0.75</v>
      </c>
      <c r="H17" s="181"/>
      <c r="I17" s="228"/>
      <c r="J17" s="179" t="s">
        <v>112</v>
      </c>
      <c r="K17" s="67" t="s">
        <v>112</v>
      </c>
      <c r="L17" s="67" t="s">
        <v>112</v>
      </c>
      <c r="M17" s="67" t="s">
        <v>112</v>
      </c>
      <c r="N17" s="67" t="s">
        <v>112</v>
      </c>
      <c r="O17" s="68" t="s">
        <v>112</v>
      </c>
    </row>
    <row r="18" spans="2:15" ht="18.75" customHeight="1" thickBot="1">
      <c r="B18" s="186">
        <v>43834</v>
      </c>
      <c r="C18" s="187" t="s">
        <v>176</v>
      </c>
      <c r="D18" s="184" t="s">
        <v>168</v>
      </c>
      <c r="E18" s="183">
        <v>0.33333333333333331</v>
      </c>
      <c r="F18" s="182">
        <v>4.1666666666666664E-2</v>
      </c>
      <c r="G18" s="198">
        <v>0.76041666666666663</v>
      </c>
      <c r="H18" s="181"/>
      <c r="I18" s="189"/>
      <c r="J18" s="179" t="s">
        <v>112</v>
      </c>
      <c r="K18" s="67" t="s">
        <v>112</v>
      </c>
      <c r="L18" s="67" t="s">
        <v>112</v>
      </c>
      <c r="M18" s="67" t="s">
        <v>112</v>
      </c>
      <c r="N18" s="67" t="s">
        <v>112</v>
      </c>
      <c r="O18" s="68" t="s">
        <v>112</v>
      </c>
    </row>
    <row r="19" spans="2:15" ht="18.75" customHeight="1" thickBot="1">
      <c r="B19" s="186">
        <v>43835</v>
      </c>
      <c r="C19" s="187" t="s">
        <v>175</v>
      </c>
      <c r="D19" s="184" t="s">
        <v>168</v>
      </c>
      <c r="E19" s="183" t="s">
        <v>172</v>
      </c>
      <c r="F19" s="182"/>
      <c r="G19" s="182" t="s">
        <v>172</v>
      </c>
      <c r="H19" s="181"/>
      <c r="I19" s="192"/>
      <c r="J19" s="179" t="s">
        <v>112</v>
      </c>
      <c r="K19" s="67" t="s">
        <v>112</v>
      </c>
      <c r="L19" s="67" t="s">
        <v>112</v>
      </c>
      <c r="M19" s="67" t="s">
        <v>112</v>
      </c>
      <c r="N19" s="67" t="s">
        <v>112</v>
      </c>
      <c r="O19" s="68" t="s">
        <v>112</v>
      </c>
    </row>
    <row r="20" spans="2:15" ht="18.75" customHeight="1" thickBot="1">
      <c r="B20" s="186">
        <v>43836</v>
      </c>
      <c r="C20" s="187" t="s">
        <v>173</v>
      </c>
      <c r="D20" s="184" t="s">
        <v>168</v>
      </c>
      <c r="E20" s="183">
        <v>0.33333333333333331</v>
      </c>
      <c r="F20" s="182">
        <v>4.1666666666666664E-2</v>
      </c>
      <c r="G20" s="182">
        <v>0.70833333333333337</v>
      </c>
      <c r="H20" s="181"/>
      <c r="I20" s="228" t="s">
        <v>174</v>
      </c>
      <c r="J20" s="179" t="s">
        <v>112</v>
      </c>
      <c r="K20" s="67" t="s">
        <v>112</v>
      </c>
      <c r="L20" s="67" t="s">
        <v>112</v>
      </c>
      <c r="M20" s="67" t="s">
        <v>112</v>
      </c>
      <c r="N20" s="67" t="s">
        <v>112</v>
      </c>
      <c r="O20" s="68" t="s">
        <v>112</v>
      </c>
    </row>
    <row r="21" spans="2:15" ht="18.75" customHeight="1" thickBot="1">
      <c r="B21" s="186">
        <v>43837</v>
      </c>
      <c r="C21" s="187" t="s">
        <v>171</v>
      </c>
      <c r="D21" s="184" t="s">
        <v>168</v>
      </c>
      <c r="E21" s="183">
        <v>0.33333333333333331</v>
      </c>
      <c r="F21" s="182">
        <v>4.1666666666666664E-2</v>
      </c>
      <c r="G21" s="182">
        <v>0.70833333333333337</v>
      </c>
      <c r="H21" s="181"/>
      <c r="I21" s="228"/>
      <c r="J21" s="179" t="s">
        <v>112</v>
      </c>
      <c r="K21" s="67" t="s">
        <v>112</v>
      </c>
      <c r="L21" s="67" t="s">
        <v>112</v>
      </c>
      <c r="M21" s="67" t="s">
        <v>112</v>
      </c>
      <c r="N21" s="67" t="s">
        <v>112</v>
      </c>
      <c r="O21" s="68" t="s">
        <v>112</v>
      </c>
    </row>
    <row r="22" spans="2:15" ht="18.75" customHeight="1" thickBot="1">
      <c r="B22" s="186">
        <v>43838</v>
      </c>
      <c r="C22" s="187" t="s">
        <v>170</v>
      </c>
      <c r="D22" s="184" t="s">
        <v>168</v>
      </c>
      <c r="E22" s="183">
        <v>0.33333333333333331</v>
      </c>
      <c r="F22" s="182">
        <v>4.1666666666666664E-2</v>
      </c>
      <c r="G22" s="182">
        <v>0.70833333333333337</v>
      </c>
      <c r="H22" s="197"/>
      <c r="I22" s="228"/>
      <c r="J22" s="179" t="s">
        <v>112</v>
      </c>
      <c r="K22" s="67" t="s">
        <v>112</v>
      </c>
      <c r="L22" s="67" t="s">
        <v>112</v>
      </c>
      <c r="M22" s="67" t="s">
        <v>112</v>
      </c>
      <c r="N22" s="67" t="s">
        <v>112</v>
      </c>
      <c r="O22" s="68" t="s">
        <v>112</v>
      </c>
    </row>
    <row r="23" spans="2:15" ht="18.75" customHeight="1" thickBot="1">
      <c r="B23" s="186">
        <v>43839</v>
      </c>
      <c r="C23" s="187" t="s">
        <v>169</v>
      </c>
      <c r="D23" s="188" t="s">
        <v>168</v>
      </c>
      <c r="E23" s="183" t="s">
        <v>172</v>
      </c>
      <c r="F23" s="182"/>
      <c r="G23" s="196" t="s">
        <v>172</v>
      </c>
      <c r="H23" s="193" t="s">
        <v>183</v>
      </c>
      <c r="I23" s="195"/>
      <c r="J23" s="179" t="s">
        <v>112</v>
      </c>
      <c r="K23" s="67" t="s">
        <v>112</v>
      </c>
      <c r="L23" s="67" t="s">
        <v>112</v>
      </c>
      <c r="M23" s="67" t="s">
        <v>112</v>
      </c>
      <c r="N23" s="67" t="s">
        <v>112</v>
      </c>
      <c r="O23" s="68" t="s">
        <v>112</v>
      </c>
    </row>
    <row r="24" spans="2:15" ht="18.75" customHeight="1" thickBot="1">
      <c r="B24" s="186">
        <v>43840</v>
      </c>
      <c r="C24" s="187" t="s">
        <v>177</v>
      </c>
      <c r="D24" s="188" t="s">
        <v>168</v>
      </c>
      <c r="E24" s="183">
        <v>0.33333333333333331</v>
      </c>
      <c r="F24" s="182">
        <v>4.1666666666666664E-2</v>
      </c>
      <c r="G24" s="182">
        <v>0.70833333333333337</v>
      </c>
      <c r="H24" s="194"/>
      <c r="I24" s="192"/>
      <c r="J24" s="179" t="s">
        <v>112</v>
      </c>
      <c r="K24" s="67" t="s">
        <v>112</v>
      </c>
      <c r="L24" s="67" t="s">
        <v>112</v>
      </c>
      <c r="M24" s="67" t="s">
        <v>112</v>
      </c>
      <c r="N24" s="67" t="s">
        <v>112</v>
      </c>
      <c r="O24" s="68" t="s">
        <v>112</v>
      </c>
    </row>
    <row r="25" spans="2:15" ht="18.75" customHeight="1" thickBot="1">
      <c r="B25" s="186">
        <v>43841</v>
      </c>
      <c r="C25" s="187" t="s">
        <v>176</v>
      </c>
      <c r="D25" s="188" t="s">
        <v>168</v>
      </c>
      <c r="E25" s="183">
        <v>0.33333333333333331</v>
      </c>
      <c r="F25" s="182">
        <v>4.1666666666666664E-2</v>
      </c>
      <c r="G25" s="182">
        <v>0.70833333333333337</v>
      </c>
      <c r="H25" s="194"/>
      <c r="I25" s="228" t="s">
        <v>174</v>
      </c>
      <c r="J25" s="179" t="s">
        <v>112</v>
      </c>
      <c r="K25" s="67" t="s">
        <v>112</v>
      </c>
      <c r="L25" s="67" t="s">
        <v>112</v>
      </c>
      <c r="M25" s="67" t="s">
        <v>112</v>
      </c>
      <c r="N25" s="67" t="s">
        <v>112</v>
      </c>
      <c r="O25" s="68" t="s">
        <v>112</v>
      </c>
    </row>
    <row r="26" spans="2:15" ht="18.75" customHeight="1" thickBot="1">
      <c r="B26" s="186">
        <v>43842</v>
      </c>
      <c r="C26" s="187" t="s">
        <v>175</v>
      </c>
      <c r="D26" s="184" t="s">
        <v>168</v>
      </c>
      <c r="E26" s="183">
        <v>0.33333333333333331</v>
      </c>
      <c r="F26" s="182">
        <v>4.1666666666666664E-2</v>
      </c>
      <c r="G26" s="182">
        <v>0.70833333333333337</v>
      </c>
      <c r="H26" s="181"/>
      <c r="I26" s="228"/>
      <c r="J26" s="179" t="s">
        <v>112</v>
      </c>
      <c r="K26" s="67" t="s">
        <v>112</v>
      </c>
      <c r="L26" s="67" t="s">
        <v>112</v>
      </c>
      <c r="M26" s="67" t="s">
        <v>112</v>
      </c>
      <c r="N26" s="67" t="s">
        <v>112</v>
      </c>
      <c r="O26" s="68" t="s">
        <v>112</v>
      </c>
    </row>
    <row r="27" spans="2:15" ht="18.75" customHeight="1" thickBot="1">
      <c r="B27" s="186">
        <v>43843</v>
      </c>
      <c r="C27" s="187" t="s">
        <v>173</v>
      </c>
      <c r="D27" s="184" t="s">
        <v>168</v>
      </c>
      <c r="E27" s="183" t="s">
        <v>172</v>
      </c>
      <c r="F27" s="182"/>
      <c r="G27" s="182" t="s">
        <v>172</v>
      </c>
      <c r="H27" s="181"/>
      <c r="I27" s="228"/>
      <c r="J27" s="179" t="s">
        <v>112</v>
      </c>
      <c r="K27" s="67" t="s">
        <v>112</v>
      </c>
      <c r="L27" s="67" t="s">
        <v>112</v>
      </c>
      <c r="M27" s="67" t="s">
        <v>112</v>
      </c>
      <c r="N27" s="67" t="s">
        <v>112</v>
      </c>
      <c r="O27" s="68" t="s">
        <v>112</v>
      </c>
    </row>
    <row r="28" spans="2:15" ht="18.75" customHeight="1" thickBot="1">
      <c r="B28" s="186">
        <v>43844</v>
      </c>
      <c r="C28" s="187" t="s">
        <v>171</v>
      </c>
      <c r="D28" s="188" t="s">
        <v>168</v>
      </c>
      <c r="E28" s="183">
        <v>0.33333333333333331</v>
      </c>
      <c r="F28" s="182">
        <v>4.1666666666666664E-2</v>
      </c>
      <c r="G28" s="182">
        <v>0.70833333333333337</v>
      </c>
      <c r="H28" s="181"/>
      <c r="I28" s="190"/>
      <c r="J28" s="179" t="s">
        <v>112</v>
      </c>
      <c r="K28" s="67" t="s">
        <v>112</v>
      </c>
      <c r="L28" s="67" t="s">
        <v>112</v>
      </c>
      <c r="M28" s="67" t="s">
        <v>112</v>
      </c>
      <c r="N28" s="67" t="s">
        <v>112</v>
      </c>
      <c r="O28" s="68" t="s">
        <v>112</v>
      </c>
    </row>
    <row r="29" spans="2:15" ht="18.75" customHeight="1" thickBot="1">
      <c r="B29" s="186">
        <v>43845</v>
      </c>
      <c r="C29" s="187" t="s">
        <v>170</v>
      </c>
      <c r="D29" s="188" t="s">
        <v>168</v>
      </c>
      <c r="E29" s="183" t="s">
        <v>172</v>
      </c>
      <c r="F29" s="182"/>
      <c r="G29" s="182" t="s">
        <v>172</v>
      </c>
      <c r="H29" s="193" t="s">
        <v>182</v>
      </c>
      <c r="I29" s="192"/>
      <c r="J29" s="179" t="s">
        <v>112</v>
      </c>
      <c r="K29" s="67" t="s">
        <v>112</v>
      </c>
      <c r="L29" s="67" t="s">
        <v>112</v>
      </c>
      <c r="M29" s="67" t="s">
        <v>112</v>
      </c>
      <c r="N29" s="67" t="s">
        <v>112</v>
      </c>
      <c r="O29" s="68" t="s">
        <v>112</v>
      </c>
    </row>
    <row r="30" spans="2:15" ht="18.75" customHeight="1" thickBot="1">
      <c r="B30" s="186">
        <v>43846</v>
      </c>
      <c r="C30" s="187" t="s">
        <v>169</v>
      </c>
      <c r="D30" s="188" t="s">
        <v>168</v>
      </c>
      <c r="E30" s="183">
        <v>0.33333333333333331</v>
      </c>
      <c r="F30" s="182">
        <v>4.1666666666666664E-2</v>
      </c>
      <c r="G30" s="182">
        <v>0.70833333333333337</v>
      </c>
      <c r="H30" s="181"/>
      <c r="I30" s="228" t="s">
        <v>174</v>
      </c>
      <c r="J30" s="179" t="s">
        <v>112</v>
      </c>
      <c r="K30" s="67" t="s">
        <v>112</v>
      </c>
      <c r="L30" s="67" t="s">
        <v>112</v>
      </c>
      <c r="M30" s="67" t="s">
        <v>112</v>
      </c>
      <c r="N30" s="67" t="s">
        <v>112</v>
      </c>
      <c r="O30" s="68" t="s">
        <v>112</v>
      </c>
    </row>
    <row r="31" spans="2:15" ht="18.75" customHeight="1" thickBot="1">
      <c r="B31" s="186">
        <v>43847</v>
      </c>
      <c r="C31" s="187" t="s">
        <v>177</v>
      </c>
      <c r="D31" s="188" t="s">
        <v>168</v>
      </c>
      <c r="E31" s="183"/>
      <c r="F31" s="182"/>
      <c r="G31" s="182"/>
      <c r="H31" s="191" t="s">
        <v>181</v>
      </c>
      <c r="I31" s="228"/>
      <c r="J31" s="179" t="s">
        <v>112</v>
      </c>
      <c r="K31" s="67" t="s">
        <v>112</v>
      </c>
      <c r="L31" s="67" t="s">
        <v>112</v>
      </c>
      <c r="M31" s="67" t="s">
        <v>112</v>
      </c>
      <c r="N31" s="67" t="s">
        <v>112</v>
      </c>
      <c r="O31" s="68" t="s">
        <v>112</v>
      </c>
    </row>
    <row r="32" spans="2:15" ht="18.75" customHeight="1" thickBot="1">
      <c r="B32" s="186">
        <v>43848</v>
      </c>
      <c r="C32" s="187" t="s">
        <v>176</v>
      </c>
      <c r="D32" s="188" t="s">
        <v>168</v>
      </c>
      <c r="E32" s="183">
        <v>0.33333333333333331</v>
      </c>
      <c r="F32" s="182">
        <v>4.1666666666666664E-2</v>
      </c>
      <c r="G32" s="182">
        <v>0.70833333333333337</v>
      </c>
      <c r="H32" s="181"/>
      <c r="I32" s="228"/>
      <c r="J32" s="179" t="s">
        <v>112</v>
      </c>
      <c r="K32" s="67" t="s">
        <v>112</v>
      </c>
      <c r="L32" s="67" t="s">
        <v>112</v>
      </c>
      <c r="M32" s="67" t="s">
        <v>112</v>
      </c>
      <c r="N32" s="67" t="s">
        <v>112</v>
      </c>
      <c r="O32" s="68" t="s">
        <v>112</v>
      </c>
    </row>
    <row r="33" spans="2:15" ht="18.75" customHeight="1" thickBot="1">
      <c r="B33" s="186">
        <v>43849</v>
      </c>
      <c r="C33" s="187" t="s">
        <v>175</v>
      </c>
      <c r="D33" s="188" t="s">
        <v>168</v>
      </c>
      <c r="E33" s="183" t="s">
        <v>172</v>
      </c>
      <c r="F33" s="182"/>
      <c r="G33" s="182" t="s">
        <v>172</v>
      </c>
      <c r="H33" s="181"/>
      <c r="I33" s="190"/>
      <c r="J33" s="179" t="s">
        <v>112</v>
      </c>
      <c r="K33" s="67" t="s">
        <v>112</v>
      </c>
      <c r="L33" s="67" t="s">
        <v>112</v>
      </c>
      <c r="M33" s="67" t="s">
        <v>112</v>
      </c>
      <c r="N33" s="67" t="s">
        <v>112</v>
      </c>
      <c r="O33" s="68" t="s">
        <v>112</v>
      </c>
    </row>
    <row r="34" spans="2:15" ht="18.75" customHeight="1" thickBot="1">
      <c r="B34" s="186">
        <v>43850</v>
      </c>
      <c r="C34" s="187" t="s">
        <v>173</v>
      </c>
      <c r="D34" s="188" t="s">
        <v>168</v>
      </c>
      <c r="E34" s="183" t="s">
        <v>172</v>
      </c>
      <c r="F34" s="182"/>
      <c r="G34" s="182" t="s">
        <v>172</v>
      </c>
      <c r="H34" s="181"/>
      <c r="I34" s="192"/>
      <c r="J34" s="179" t="s">
        <v>112</v>
      </c>
      <c r="K34" s="67" t="s">
        <v>112</v>
      </c>
      <c r="L34" s="67" t="s">
        <v>112</v>
      </c>
      <c r="M34" s="67" t="s">
        <v>112</v>
      </c>
      <c r="N34" s="67" t="s">
        <v>112</v>
      </c>
      <c r="O34" s="68" t="s">
        <v>112</v>
      </c>
    </row>
    <row r="35" spans="2:15" ht="18.75" customHeight="1" thickBot="1">
      <c r="B35" s="186">
        <v>43851</v>
      </c>
      <c r="C35" s="187" t="s">
        <v>171</v>
      </c>
      <c r="D35" s="188" t="s">
        <v>168</v>
      </c>
      <c r="E35" s="183" t="s">
        <v>172</v>
      </c>
      <c r="F35" s="182"/>
      <c r="G35" s="182" t="s">
        <v>172</v>
      </c>
      <c r="H35" s="191" t="s">
        <v>180</v>
      </c>
      <c r="I35" s="228" t="s">
        <v>174</v>
      </c>
      <c r="J35" s="179" t="s">
        <v>112</v>
      </c>
      <c r="K35" s="67" t="s">
        <v>112</v>
      </c>
      <c r="L35" s="67" t="s">
        <v>112</v>
      </c>
      <c r="M35" s="67" t="s">
        <v>112</v>
      </c>
      <c r="N35" s="67" t="s">
        <v>112</v>
      </c>
      <c r="O35" s="68" t="s">
        <v>112</v>
      </c>
    </row>
    <row r="36" spans="2:15" ht="18.75" customHeight="1" thickBot="1">
      <c r="B36" s="186">
        <v>43852</v>
      </c>
      <c r="C36" s="187" t="s">
        <v>170</v>
      </c>
      <c r="D36" s="188" t="s">
        <v>168</v>
      </c>
      <c r="E36" s="183">
        <v>0.375</v>
      </c>
      <c r="F36" s="182">
        <v>4.1666666666666664E-2</v>
      </c>
      <c r="G36" s="182">
        <v>0.70833333333333337</v>
      </c>
      <c r="H36" s="191" t="s">
        <v>179</v>
      </c>
      <c r="I36" s="228"/>
      <c r="J36" s="179" t="s">
        <v>112</v>
      </c>
      <c r="K36" s="67" t="s">
        <v>112</v>
      </c>
      <c r="L36" s="67" t="s">
        <v>112</v>
      </c>
      <c r="M36" s="67" t="s">
        <v>112</v>
      </c>
      <c r="N36" s="67" t="s">
        <v>112</v>
      </c>
      <c r="O36" s="68" t="s">
        <v>112</v>
      </c>
    </row>
    <row r="37" spans="2:15" ht="18.75" customHeight="1" thickBot="1">
      <c r="B37" s="186">
        <v>43853</v>
      </c>
      <c r="C37" s="187" t="s">
        <v>169</v>
      </c>
      <c r="D37" s="188" t="s">
        <v>168</v>
      </c>
      <c r="E37" s="183">
        <v>0.33333333333333331</v>
      </c>
      <c r="F37" s="182">
        <v>4.1666666666666664E-2</v>
      </c>
      <c r="G37" s="182">
        <v>0.66666666666666663</v>
      </c>
      <c r="H37" s="191" t="s">
        <v>178</v>
      </c>
      <c r="I37" s="228"/>
      <c r="J37" s="179" t="s">
        <v>112</v>
      </c>
      <c r="K37" s="67" t="s">
        <v>112</v>
      </c>
      <c r="L37" s="67" t="s">
        <v>112</v>
      </c>
      <c r="M37" s="67" t="s">
        <v>112</v>
      </c>
      <c r="N37" s="67" t="s">
        <v>112</v>
      </c>
      <c r="O37" s="68" t="s">
        <v>112</v>
      </c>
    </row>
    <row r="38" spans="2:15" ht="18.75" customHeight="1" thickBot="1">
      <c r="B38" s="186">
        <v>43854</v>
      </c>
      <c r="C38" s="187" t="s">
        <v>177</v>
      </c>
      <c r="D38" s="188" t="s">
        <v>168</v>
      </c>
      <c r="E38" s="183">
        <v>0.33333333333333331</v>
      </c>
      <c r="F38" s="182">
        <v>4.1666666666666664E-2</v>
      </c>
      <c r="G38" s="182">
        <v>0.70833333333333337</v>
      </c>
      <c r="H38" s="181"/>
      <c r="I38" s="190"/>
      <c r="J38" s="179" t="s">
        <v>112</v>
      </c>
      <c r="K38" s="67" t="s">
        <v>112</v>
      </c>
      <c r="L38" s="67" t="s">
        <v>112</v>
      </c>
      <c r="M38" s="67" t="s">
        <v>112</v>
      </c>
      <c r="N38" s="67" t="s">
        <v>112</v>
      </c>
      <c r="O38" s="68" t="s">
        <v>112</v>
      </c>
    </row>
    <row r="39" spans="2:15" ht="18.75" customHeight="1" thickBot="1">
      <c r="B39" s="186">
        <v>43855</v>
      </c>
      <c r="C39" s="187" t="s">
        <v>176</v>
      </c>
      <c r="D39" s="188" t="s">
        <v>168</v>
      </c>
      <c r="E39" s="183">
        <v>0.33333333333333331</v>
      </c>
      <c r="F39" s="182">
        <v>4.1666666666666664E-2</v>
      </c>
      <c r="G39" s="182">
        <v>0.70833333333333337</v>
      </c>
      <c r="H39" s="181"/>
      <c r="I39" s="189"/>
      <c r="J39" s="179" t="s">
        <v>112</v>
      </c>
      <c r="K39" s="67" t="s">
        <v>112</v>
      </c>
      <c r="L39" s="67" t="s">
        <v>112</v>
      </c>
      <c r="M39" s="67" t="s">
        <v>112</v>
      </c>
      <c r="N39" s="67" t="s">
        <v>112</v>
      </c>
      <c r="O39" s="68" t="s">
        <v>112</v>
      </c>
    </row>
    <row r="40" spans="2:15" ht="18.75" customHeight="1" thickBot="1">
      <c r="B40" s="186">
        <v>43856</v>
      </c>
      <c r="C40" s="187" t="s">
        <v>175</v>
      </c>
      <c r="D40" s="188" t="s">
        <v>168</v>
      </c>
      <c r="E40" s="183">
        <v>0.33333333333333331</v>
      </c>
      <c r="F40" s="182">
        <v>4.1666666666666664E-2</v>
      </c>
      <c r="G40" s="182">
        <v>0.70833333333333337</v>
      </c>
      <c r="H40" s="181"/>
      <c r="I40" s="228" t="s">
        <v>174</v>
      </c>
      <c r="J40" s="179" t="s">
        <v>112</v>
      </c>
      <c r="K40" s="67" t="s">
        <v>112</v>
      </c>
      <c r="L40" s="67" t="s">
        <v>112</v>
      </c>
      <c r="M40" s="67" t="s">
        <v>112</v>
      </c>
      <c r="N40" s="67" t="s">
        <v>112</v>
      </c>
      <c r="O40" s="68" t="s">
        <v>112</v>
      </c>
    </row>
    <row r="41" spans="2:15" ht="18.75" customHeight="1" thickBot="1">
      <c r="B41" s="186">
        <v>43857</v>
      </c>
      <c r="C41" s="187" t="s">
        <v>173</v>
      </c>
      <c r="D41" s="188" t="s">
        <v>168</v>
      </c>
      <c r="E41" s="183" t="s">
        <v>172</v>
      </c>
      <c r="F41" s="182"/>
      <c r="G41" s="182" t="s">
        <v>172</v>
      </c>
      <c r="H41" s="181"/>
      <c r="I41" s="228"/>
      <c r="J41" s="179" t="s">
        <v>112</v>
      </c>
      <c r="K41" s="67" t="s">
        <v>112</v>
      </c>
      <c r="L41" s="67" t="s">
        <v>112</v>
      </c>
      <c r="M41" s="67" t="s">
        <v>112</v>
      </c>
      <c r="N41" s="67" t="s">
        <v>112</v>
      </c>
      <c r="O41" s="68" t="s">
        <v>112</v>
      </c>
    </row>
    <row r="42" spans="2:15" ht="18.75" customHeight="1" thickBot="1">
      <c r="B42" s="186">
        <v>43858</v>
      </c>
      <c r="C42" s="187" t="s">
        <v>171</v>
      </c>
      <c r="D42" s="184" t="s">
        <v>168</v>
      </c>
      <c r="E42" s="183">
        <v>0.33333333333333331</v>
      </c>
      <c r="F42" s="182">
        <v>4.1666666666666664E-2</v>
      </c>
      <c r="G42" s="182">
        <v>0.70833333333333337</v>
      </c>
      <c r="H42" s="181"/>
      <c r="I42" s="228"/>
      <c r="J42" s="179" t="s">
        <v>112</v>
      </c>
      <c r="K42" s="67" t="s">
        <v>112</v>
      </c>
      <c r="L42" s="67" t="s">
        <v>112</v>
      </c>
      <c r="M42" s="67" t="s">
        <v>112</v>
      </c>
      <c r="N42" s="67" t="s">
        <v>112</v>
      </c>
      <c r="O42" s="68" t="s">
        <v>112</v>
      </c>
    </row>
    <row r="43" spans="2:15" ht="18.75" customHeight="1" thickBot="1">
      <c r="B43" s="186">
        <v>43859</v>
      </c>
      <c r="C43" s="187" t="s">
        <v>170</v>
      </c>
      <c r="D43" s="184" t="s">
        <v>168</v>
      </c>
      <c r="E43" s="183">
        <v>0.33333333333333331</v>
      </c>
      <c r="F43" s="182">
        <v>4.1666666666666664E-2</v>
      </c>
      <c r="G43" s="182">
        <v>0.70833333333333337</v>
      </c>
      <c r="H43" s="181"/>
      <c r="I43" s="228"/>
      <c r="J43" s="179" t="s">
        <v>112</v>
      </c>
      <c r="K43" s="67" t="s">
        <v>112</v>
      </c>
      <c r="L43" s="67" t="s">
        <v>112</v>
      </c>
      <c r="M43" s="67" t="s">
        <v>112</v>
      </c>
      <c r="N43" s="67" t="s">
        <v>112</v>
      </c>
      <c r="O43" s="68" t="s">
        <v>112</v>
      </c>
    </row>
    <row r="44" spans="2:15" ht="18.75" customHeight="1" thickBot="1">
      <c r="B44" s="186">
        <v>43860</v>
      </c>
      <c r="C44" s="185" t="s">
        <v>169</v>
      </c>
      <c r="D44" s="184" t="s">
        <v>168</v>
      </c>
      <c r="E44" s="183">
        <v>0.33333333333333331</v>
      </c>
      <c r="F44" s="182">
        <v>4.1666666666666664E-2</v>
      </c>
      <c r="G44" s="182">
        <v>0.70833333333333337</v>
      </c>
      <c r="H44" s="181"/>
      <c r="I44" s="180"/>
      <c r="J44" s="179" t="s">
        <v>112</v>
      </c>
      <c r="K44" s="67" t="s">
        <v>112</v>
      </c>
      <c r="L44" s="67" t="s">
        <v>112</v>
      </c>
      <c r="M44" s="67" t="s">
        <v>112</v>
      </c>
      <c r="N44" s="67" t="s">
        <v>112</v>
      </c>
      <c r="O44" s="68" t="s">
        <v>112</v>
      </c>
    </row>
    <row r="45" spans="2:15" s="21" customFormat="1" ht="25.5" customHeight="1">
      <c r="B45" s="178"/>
      <c r="C45" s="178"/>
      <c r="D45" s="178"/>
      <c r="E45" s="178"/>
      <c r="F45" s="176"/>
      <c r="G45" s="178"/>
      <c r="H45" s="177"/>
      <c r="I45" s="176"/>
      <c r="J45" s="175"/>
      <c r="K45" s="175"/>
      <c r="L45" s="170"/>
      <c r="M45" s="174"/>
      <c r="N45" s="170"/>
      <c r="O45" s="170"/>
    </row>
    <row r="46" spans="2:15" ht="14.25" customHeight="1">
      <c r="B46" s="237" t="s">
        <v>113</v>
      </c>
      <c r="C46" s="173" t="s">
        <v>114</v>
      </c>
      <c r="D46" s="240" t="s">
        <v>167</v>
      </c>
      <c r="E46" s="240"/>
      <c r="F46" s="240"/>
      <c r="G46" s="240"/>
      <c r="H46" s="241"/>
      <c r="I46" s="15"/>
      <c r="J46" s="242" t="s">
        <v>115</v>
      </c>
      <c r="K46" s="243"/>
      <c r="L46" s="243"/>
      <c r="M46" s="243"/>
      <c r="N46" s="243"/>
      <c r="O46" s="244"/>
    </row>
    <row r="47" spans="2:15" ht="14.25" customHeight="1">
      <c r="B47" s="238"/>
      <c r="C47" s="172" t="s">
        <v>114</v>
      </c>
      <c r="D47" s="245" t="s">
        <v>116</v>
      </c>
      <c r="E47" s="245"/>
      <c r="F47" s="245"/>
      <c r="G47" s="245"/>
      <c r="H47" s="246"/>
      <c r="I47" s="15"/>
      <c r="J47" s="171"/>
      <c r="K47" s="170"/>
      <c r="L47" s="170"/>
      <c r="M47" s="170"/>
      <c r="N47" s="170"/>
      <c r="O47" s="169"/>
    </row>
    <row r="48" spans="2:15" ht="18.75" customHeight="1">
      <c r="B48" s="239"/>
      <c r="C48" s="168" t="s">
        <v>114</v>
      </c>
      <c r="D48" s="224" t="s">
        <v>117</v>
      </c>
      <c r="E48" s="224"/>
      <c r="F48" s="224"/>
      <c r="G48" s="224"/>
      <c r="H48" s="225"/>
      <c r="I48" s="15"/>
      <c r="J48" s="167"/>
      <c r="K48" s="166"/>
      <c r="L48" s="166"/>
      <c r="M48" s="166"/>
      <c r="N48" s="166"/>
      <c r="O48" s="165"/>
    </row>
    <row r="49" spans="2:17" ht="18" customHeight="1">
      <c r="B49" s="164" t="s">
        <v>118</v>
      </c>
      <c r="C49" s="20"/>
      <c r="D49" s="20"/>
      <c r="E49" s="15"/>
      <c r="F49" s="15"/>
      <c r="G49" s="15"/>
      <c r="H49" s="15"/>
      <c r="I49" s="15"/>
      <c r="J49" s="15"/>
      <c r="K49" s="226" t="s">
        <v>119</v>
      </c>
      <c r="L49" s="226"/>
      <c r="M49" s="226"/>
      <c r="N49" s="227" t="str">
        <f>TEXT((SUMPRODUCT($E$14:$E$44,$G$14:$G$44,ROW($B$14:$B$44))+SUM($F$14:$F$44))*100000+COUNTA($F$14:$F$44),"000-0000")</f>
        <v>1503-7522</v>
      </c>
      <c r="O49" s="227"/>
      <c r="Q49" s="163"/>
    </row>
    <row r="50" spans="2:17" ht="3.75" customHeight="1">
      <c r="B50" s="20"/>
      <c r="C50" s="20"/>
      <c r="D50" s="20"/>
      <c r="E50" s="15"/>
      <c r="F50" s="15"/>
      <c r="G50" s="15"/>
      <c r="H50" s="15"/>
      <c r="I50" s="15"/>
      <c r="J50" s="15"/>
      <c r="K50" s="15"/>
      <c r="L50" s="15"/>
      <c r="M50" s="15"/>
      <c r="N50" s="15"/>
      <c r="O50" s="15"/>
    </row>
    <row r="51" spans="2:17" ht="24.75" customHeight="1">
      <c r="B51" s="233" t="s">
        <v>84</v>
      </c>
      <c r="C51" s="234"/>
      <c r="D51" s="162"/>
      <c r="E51" s="161"/>
      <c r="F51" s="161"/>
      <c r="G51" s="161"/>
      <c r="H51" s="161"/>
      <c r="I51" s="161"/>
      <c r="J51" s="235"/>
      <c r="K51" s="235"/>
      <c r="L51" s="235"/>
      <c r="M51" s="235"/>
      <c r="N51" s="235"/>
      <c r="O51" s="236"/>
    </row>
    <row r="52" spans="2:17">
      <c r="B52" s="23"/>
      <c r="C52" s="23"/>
      <c r="D52" s="23"/>
    </row>
    <row r="53" spans="2:17">
      <c r="B53" s="23"/>
      <c r="C53" s="23"/>
      <c r="D53" s="23"/>
    </row>
    <row r="54" spans="2:17">
      <c r="B54" s="23"/>
      <c r="C54" s="23"/>
      <c r="D54" s="23"/>
    </row>
    <row r="55" spans="2:17">
      <c r="B55" s="23"/>
      <c r="C55" s="23"/>
      <c r="D55" s="23"/>
    </row>
    <row r="56" spans="2:17">
      <c r="B56" s="23"/>
      <c r="C56" s="23"/>
      <c r="D56" s="23"/>
    </row>
    <row r="57" spans="2:17">
      <c r="B57" s="23"/>
      <c r="C57" s="23"/>
      <c r="D57" s="23"/>
    </row>
    <row r="58" spans="2:17">
      <c r="B58" s="23"/>
      <c r="C58" s="23"/>
      <c r="D58" s="23"/>
    </row>
    <row r="59" spans="2:17">
      <c r="B59" s="23"/>
      <c r="C59" s="23"/>
      <c r="D59" s="23"/>
    </row>
    <row r="60" spans="2:17">
      <c r="B60" s="23"/>
      <c r="C60" s="23"/>
      <c r="D60" s="23"/>
    </row>
    <row r="61" spans="2:17">
      <c r="B61" s="23"/>
      <c r="C61" s="23"/>
      <c r="D61" s="23"/>
    </row>
    <row r="62" spans="2:17">
      <c r="B62" s="23"/>
      <c r="C62" s="23"/>
      <c r="D62" s="23"/>
    </row>
    <row r="63" spans="2:17">
      <c r="B63" s="23"/>
      <c r="C63" s="23"/>
      <c r="D63" s="23"/>
    </row>
    <row r="64" spans="2:17">
      <c r="B64" s="23"/>
      <c r="C64" s="23"/>
      <c r="D64" s="23"/>
    </row>
    <row r="65" spans="1:18">
      <c r="B65" s="23"/>
      <c r="C65" s="23"/>
      <c r="D65" s="23"/>
    </row>
    <row r="66" spans="1:18" s="23" customFormat="1">
      <c r="A66" s="14"/>
      <c r="E66" s="14"/>
      <c r="F66" s="14"/>
      <c r="G66" s="14"/>
      <c r="H66" s="14"/>
      <c r="I66" s="14"/>
      <c r="J66" s="14"/>
      <c r="K66" s="14"/>
      <c r="L66" s="14"/>
      <c r="M66" s="14"/>
      <c r="N66" s="14"/>
      <c r="O66" s="14"/>
      <c r="P66" s="14"/>
      <c r="Q66" s="14"/>
      <c r="R66" s="14"/>
    </row>
    <row r="67" spans="1:18" s="23" customFormat="1">
      <c r="A67" s="14"/>
      <c r="E67" s="14"/>
      <c r="F67" s="14"/>
      <c r="G67" s="14"/>
      <c r="H67" s="14"/>
      <c r="I67" s="14"/>
      <c r="J67" s="14"/>
      <c r="K67" s="14"/>
      <c r="L67" s="14"/>
      <c r="M67" s="14"/>
      <c r="N67" s="14"/>
      <c r="O67" s="14"/>
      <c r="P67" s="14"/>
      <c r="Q67" s="14"/>
      <c r="R67" s="14"/>
    </row>
    <row r="68" spans="1:18" s="23" customFormat="1">
      <c r="A68" s="14"/>
      <c r="E68" s="14"/>
      <c r="F68" s="14"/>
      <c r="G68" s="14"/>
      <c r="H68" s="14"/>
      <c r="I68" s="14"/>
      <c r="J68" s="14"/>
      <c r="K68" s="14"/>
      <c r="L68" s="14"/>
      <c r="M68" s="14"/>
      <c r="N68" s="14"/>
      <c r="O68" s="14"/>
      <c r="P68" s="14"/>
      <c r="Q68" s="14"/>
      <c r="R68" s="14"/>
    </row>
    <row r="69" spans="1:18" s="23" customFormat="1">
      <c r="A69" s="14"/>
      <c r="E69" s="14"/>
      <c r="F69" s="14"/>
      <c r="G69" s="14"/>
      <c r="H69" s="14"/>
      <c r="I69" s="14"/>
      <c r="J69" s="14"/>
      <c r="K69" s="14"/>
      <c r="L69" s="14"/>
      <c r="M69" s="14"/>
      <c r="N69" s="14"/>
      <c r="O69" s="14"/>
      <c r="P69" s="14"/>
      <c r="Q69" s="14"/>
      <c r="R69" s="14"/>
    </row>
    <row r="70" spans="1:18" s="23" customFormat="1">
      <c r="A70" s="14"/>
      <c r="E70" s="14"/>
      <c r="F70" s="14"/>
      <c r="G70" s="14"/>
      <c r="H70" s="14"/>
      <c r="I70" s="14"/>
      <c r="J70" s="14"/>
      <c r="K70" s="14"/>
      <c r="L70" s="14"/>
      <c r="M70" s="14"/>
      <c r="N70" s="14"/>
      <c r="O70" s="14"/>
      <c r="P70" s="14"/>
      <c r="Q70" s="14"/>
      <c r="R70" s="14"/>
    </row>
    <row r="71" spans="1:18" s="23" customFormat="1">
      <c r="A71" s="14"/>
      <c r="E71" s="14"/>
      <c r="F71" s="14"/>
      <c r="G71" s="14"/>
      <c r="H71" s="14"/>
      <c r="I71" s="14"/>
      <c r="J71" s="14"/>
      <c r="K71" s="14"/>
      <c r="L71" s="14"/>
      <c r="M71" s="14"/>
      <c r="N71" s="14"/>
      <c r="O71" s="14"/>
      <c r="P71" s="14"/>
      <c r="Q71" s="14"/>
      <c r="R71" s="14"/>
    </row>
    <row r="72" spans="1:18" s="23" customFormat="1">
      <c r="A72" s="14"/>
      <c r="E72" s="14"/>
      <c r="F72" s="14"/>
      <c r="G72" s="14"/>
      <c r="H72" s="14"/>
      <c r="I72" s="14"/>
      <c r="J72" s="14"/>
      <c r="K72" s="14"/>
      <c r="L72" s="14"/>
      <c r="M72" s="14"/>
      <c r="N72" s="14"/>
      <c r="O72" s="14"/>
      <c r="P72" s="14"/>
      <c r="Q72" s="14"/>
      <c r="R72" s="14"/>
    </row>
    <row r="73" spans="1:18" s="23" customFormat="1">
      <c r="A73" s="14"/>
      <c r="E73" s="14"/>
      <c r="F73" s="14"/>
      <c r="G73" s="14"/>
      <c r="H73" s="14"/>
      <c r="I73" s="14"/>
      <c r="J73" s="14"/>
      <c r="K73" s="14"/>
      <c r="L73" s="14"/>
      <c r="M73" s="14"/>
      <c r="N73" s="14"/>
      <c r="O73" s="14"/>
      <c r="P73" s="14"/>
      <c r="Q73" s="14"/>
      <c r="R73" s="14"/>
    </row>
    <row r="74" spans="1:18" s="23" customFormat="1">
      <c r="A74" s="14"/>
      <c r="E74" s="14"/>
      <c r="F74" s="14"/>
      <c r="G74" s="14"/>
      <c r="H74" s="14"/>
      <c r="I74" s="14"/>
      <c r="J74" s="14"/>
      <c r="K74" s="14"/>
      <c r="L74" s="14"/>
      <c r="M74" s="14"/>
      <c r="N74" s="14"/>
      <c r="O74" s="14"/>
      <c r="P74" s="14"/>
      <c r="Q74" s="14"/>
      <c r="R74" s="14"/>
    </row>
    <row r="75" spans="1:18" s="23" customFormat="1">
      <c r="A75" s="14"/>
      <c r="E75" s="14"/>
      <c r="F75" s="14"/>
      <c r="G75" s="14"/>
      <c r="H75" s="14"/>
      <c r="I75" s="14"/>
      <c r="J75" s="14"/>
      <c r="K75" s="14"/>
      <c r="L75" s="14"/>
      <c r="M75" s="14"/>
      <c r="N75" s="14"/>
      <c r="O75" s="14"/>
      <c r="P75" s="14"/>
      <c r="Q75" s="14"/>
      <c r="R75" s="14"/>
    </row>
    <row r="76" spans="1:18" s="23" customFormat="1">
      <c r="A76" s="14"/>
      <c r="E76" s="14"/>
      <c r="F76" s="14"/>
      <c r="G76" s="14"/>
      <c r="H76" s="14"/>
      <c r="I76" s="14"/>
      <c r="J76" s="14"/>
      <c r="K76" s="14"/>
      <c r="L76" s="14"/>
      <c r="M76" s="14"/>
      <c r="N76" s="14"/>
      <c r="O76" s="14"/>
      <c r="P76" s="14"/>
      <c r="Q76" s="14"/>
      <c r="R76" s="14"/>
    </row>
    <row r="77" spans="1:18" s="23" customFormat="1">
      <c r="A77" s="14"/>
      <c r="E77" s="14"/>
      <c r="F77" s="14"/>
      <c r="G77" s="14"/>
      <c r="H77" s="14"/>
      <c r="I77" s="14"/>
      <c r="J77" s="14"/>
      <c r="K77" s="14"/>
      <c r="L77" s="14"/>
      <c r="M77" s="14"/>
      <c r="N77" s="14"/>
      <c r="O77" s="14"/>
      <c r="P77" s="14"/>
      <c r="Q77" s="14"/>
      <c r="R77" s="14"/>
    </row>
    <row r="78" spans="1:18" s="23" customFormat="1">
      <c r="A78" s="14"/>
      <c r="E78" s="14"/>
      <c r="F78" s="14"/>
      <c r="G78" s="14"/>
      <c r="H78" s="14"/>
      <c r="I78" s="14"/>
      <c r="J78" s="14"/>
      <c r="K78" s="14"/>
      <c r="L78" s="14"/>
      <c r="M78" s="14"/>
      <c r="N78" s="14"/>
      <c r="O78" s="14"/>
      <c r="P78" s="14"/>
      <c r="Q78" s="14"/>
      <c r="R78" s="14"/>
    </row>
    <row r="79" spans="1:18" s="23" customFormat="1">
      <c r="A79" s="14"/>
      <c r="E79" s="14"/>
      <c r="F79" s="14"/>
      <c r="G79" s="14"/>
      <c r="H79" s="14"/>
      <c r="I79" s="14"/>
      <c r="J79" s="14"/>
      <c r="K79" s="14"/>
      <c r="L79" s="14"/>
      <c r="M79" s="14"/>
      <c r="N79" s="14"/>
      <c r="O79" s="14"/>
      <c r="P79" s="14"/>
      <c r="Q79" s="14"/>
      <c r="R79" s="14"/>
    </row>
    <row r="80" spans="1:18" s="23" customFormat="1">
      <c r="A80" s="14"/>
      <c r="E80" s="14"/>
      <c r="F80" s="14"/>
      <c r="G80" s="14"/>
      <c r="H80" s="14"/>
      <c r="I80" s="14"/>
      <c r="J80" s="14"/>
      <c r="K80" s="14"/>
      <c r="L80" s="14"/>
      <c r="M80" s="14"/>
      <c r="N80" s="14"/>
      <c r="O80" s="14"/>
      <c r="P80" s="14"/>
      <c r="Q80" s="14"/>
      <c r="R80" s="14"/>
    </row>
    <row r="81" spans="1:18" s="23" customFormat="1">
      <c r="A81" s="14"/>
      <c r="E81" s="14"/>
      <c r="F81" s="14"/>
      <c r="G81" s="14"/>
      <c r="H81" s="14"/>
      <c r="I81" s="14"/>
      <c r="J81" s="14"/>
      <c r="K81" s="14"/>
      <c r="L81" s="14"/>
      <c r="M81" s="14"/>
      <c r="N81" s="14"/>
      <c r="O81" s="14"/>
      <c r="P81" s="14"/>
      <c r="Q81" s="14"/>
      <c r="R81" s="14"/>
    </row>
    <row r="82" spans="1:18" s="23" customFormat="1">
      <c r="A82" s="14"/>
      <c r="E82" s="14"/>
      <c r="F82" s="14"/>
      <c r="G82" s="14"/>
      <c r="H82" s="14"/>
      <c r="I82" s="14"/>
      <c r="J82" s="14"/>
      <c r="K82" s="14"/>
      <c r="L82" s="14"/>
      <c r="M82" s="14"/>
      <c r="N82" s="14"/>
      <c r="O82" s="14"/>
      <c r="P82" s="14"/>
      <c r="Q82" s="14"/>
      <c r="R82" s="14"/>
    </row>
    <row r="83" spans="1:18" s="23" customFormat="1">
      <c r="A83" s="14"/>
      <c r="E83" s="14"/>
      <c r="F83" s="14"/>
      <c r="G83" s="14"/>
      <c r="H83" s="14"/>
      <c r="I83" s="14"/>
      <c r="J83" s="14"/>
      <c r="K83" s="14"/>
      <c r="L83" s="14"/>
      <c r="M83" s="14"/>
      <c r="N83" s="14"/>
      <c r="O83" s="14"/>
      <c r="P83" s="14"/>
      <c r="Q83" s="14"/>
      <c r="R83" s="14"/>
    </row>
    <row r="84" spans="1:18" s="23" customFormat="1">
      <c r="A84" s="14"/>
      <c r="E84" s="14"/>
      <c r="F84" s="14"/>
      <c r="G84" s="14"/>
      <c r="H84" s="14"/>
      <c r="I84" s="14"/>
      <c r="J84" s="14"/>
      <c r="K84" s="14"/>
      <c r="L84" s="14"/>
      <c r="M84" s="14"/>
      <c r="N84" s="14"/>
      <c r="O84" s="14"/>
      <c r="P84" s="14"/>
      <c r="Q84" s="14"/>
      <c r="R84" s="14"/>
    </row>
    <row r="85" spans="1:18" s="23" customFormat="1">
      <c r="A85" s="14"/>
      <c r="E85" s="14"/>
      <c r="F85" s="14"/>
      <c r="G85" s="14"/>
      <c r="H85" s="14"/>
      <c r="I85" s="14"/>
      <c r="J85" s="14"/>
      <c r="K85" s="14"/>
      <c r="L85" s="14"/>
      <c r="M85" s="14"/>
      <c r="N85" s="14"/>
      <c r="O85" s="14"/>
      <c r="P85" s="14"/>
      <c r="Q85" s="14"/>
      <c r="R85" s="14"/>
    </row>
    <row r="86" spans="1:18" s="23" customFormat="1">
      <c r="A86" s="14"/>
      <c r="E86" s="14"/>
      <c r="F86" s="14"/>
      <c r="G86" s="14"/>
      <c r="H86" s="14"/>
      <c r="I86" s="14"/>
      <c r="J86" s="14"/>
      <c r="K86" s="14"/>
      <c r="L86" s="14"/>
      <c r="M86" s="14"/>
      <c r="N86" s="14"/>
      <c r="O86" s="14"/>
      <c r="P86" s="14"/>
      <c r="Q86" s="14"/>
      <c r="R86" s="14"/>
    </row>
    <row r="87" spans="1:18" s="23" customFormat="1">
      <c r="A87" s="14"/>
      <c r="E87" s="14"/>
      <c r="F87" s="14"/>
      <c r="G87" s="14"/>
      <c r="H87" s="14"/>
      <c r="I87" s="14"/>
      <c r="J87" s="14"/>
      <c r="K87" s="14"/>
      <c r="L87" s="14"/>
      <c r="M87" s="14"/>
      <c r="N87" s="14"/>
      <c r="O87" s="14"/>
      <c r="P87" s="14"/>
      <c r="Q87" s="14"/>
      <c r="R87" s="14"/>
    </row>
    <row r="88" spans="1:18" s="23" customFormat="1">
      <c r="A88" s="14"/>
      <c r="E88" s="14"/>
      <c r="F88" s="14"/>
      <c r="G88" s="14"/>
      <c r="H88" s="14"/>
      <c r="I88" s="14"/>
      <c r="J88" s="14"/>
      <c r="K88" s="14"/>
      <c r="L88" s="14"/>
      <c r="M88" s="14"/>
      <c r="N88" s="14"/>
      <c r="O88" s="14"/>
      <c r="P88" s="14"/>
      <c r="Q88" s="14"/>
      <c r="R88" s="14"/>
    </row>
    <row r="89" spans="1:18" s="23" customFormat="1">
      <c r="A89" s="14"/>
      <c r="E89" s="14"/>
      <c r="F89" s="14"/>
      <c r="G89" s="14"/>
      <c r="H89" s="14"/>
      <c r="I89" s="14"/>
      <c r="J89" s="14"/>
      <c r="K89" s="14"/>
      <c r="L89" s="14"/>
      <c r="M89" s="14"/>
      <c r="N89" s="14"/>
      <c r="O89" s="14"/>
      <c r="P89" s="14"/>
      <c r="Q89" s="14"/>
      <c r="R89" s="14"/>
    </row>
    <row r="90" spans="1:18" s="23" customFormat="1">
      <c r="A90" s="14"/>
      <c r="E90" s="14"/>
      <c r="F90" s="14"/>
      <c r="G90" s="14"/>
      <c r="H90" s="14"/>
      <c r="I90" s="14"/>
      <c r="J90" s="14"/>
      <c r="K90" s="14"/>
      <c r="L90" s="14"/>
      <c r="M90" s="14"/>
      <c r="N90" s="14"/>
      <c r="O90" s="14"/>
      <c r="P90" s="14"/>
      <c r="Q90" s="14"/>
      <c r="R90" s="14"/>
    </row>
    <row r="91" spans="1:18" s="23" customFormat="1">
      <c r="A91" s="14"/>
      <c r="E91" s="14"/>
      <c r="F91" s="14"/>
      <c r="G91" s="14"/>
      <c r="H91" s="14"/>
      <c r="I91" s="14"/>
      <c r="J91" s="14"/>
      <c r="K91" s="14"/>
      <c r="L91" s="14"/>
      <c r="M91" s="14"/>
      <c r="N91" s="14"/>
      <c r="O91" s="14"/>
      <c r="P91" s="14"/>
      <c r="Q91" s="14"/>
      <c r="R91" s="14"/>
    </row>
    <row r="92" spans="1:18" s="23" customFormat="1">
      <c r="A92" s="14"/>
      <c r="E92" s="14"/>
      <c r="F92" s="14"/>
      <c r="G92" s="14"/>
      <c r="H92" s="14"/>
      <c r="I92" s="14"/>
      <c r="J92" s="14"/>
      <c r="K92" s="14"/>
      <c r="L92" s="14"/>
      <c r="M92" s="14"/>
      <c r="N92" s="14"/>
      <c r="O92" s="14"/>
      <c r="P92" s="14"/>
      <c r="Q92" s="14"/>
      <c r="R92" s="14"/>
    </row>
    <row r="93" spans="1:18" s="23" customFormat="1">
      <c r="A93" s="14"/>
      <c r="E93" s="14"/>
      <c r="F93" s="14"/>
      <c r="G93" s="14"/>
      <c r="H93" s="14"/>
      <c r="I93" s="14"/>
      <c r="J93" s="14"/>
      <c r="K93" s="14"/>
      <c r="L93" s="14"/>
      <c r="M93" s="14"/>
      <c r="N93" s="14"/>
      <c r="O93" s="14"/>
      <c r="P93" s="14"/>
      <c r="Q93" s="14"/>
      <c r="R93" s="14"/>
    </row>
    <row r="94" spans="1:18" s="23" customFormat="1">
      <c r="A94" s="14"/>
      <c r="E94" s="14"/>
      <c r="F94" s="14"/>
      <c r="G94" s="14"/>
      <c r="H94" s="14"/>
      <c r="I94" s="14"/>
      <c r="J94" s="14"/>
      <c r="K94" s="14"/>
      <c r="L94" s="14"/>
      <c r="M94" s="14"/>
      <c r="N94" s="14"/>
      <c r="O94" s="14"/>
      <c r="P94" s="14"/>
      <c r="Q94" s="14"/>
      <c r="R94" s="14"/>
    </row>
    <row r="95" spans="1:18" s="23" customFormat="1">
      <c r="A95" s="14"/>
      <c r="E95" s="14"/>
      <c r="F95" s="14"/>
      <c r="G95" s="14"/>
      <c r="H95" s="14"/>
      <c r="I95" s="14"/>
      <c r="J95" s="14"/>
      <c r="K95" s="14"/>
      <c r="L95" s="14"/>
      <c r="M95" s="14"/>
      <c r="N95" s="14"/>
      <c r="O95" s="14"/>
      <c r="P95" s="14"/>
      <c r="Q95" s="14"/>
      <c r="R95" s="14"/>
    </row>
    <row r="96" spans="1:18" s="23" customFormat="1">
      <c r="A96" s="14"/>
      <c r="E96" s="14"/>
      <c r="F96" s="14"/>
      <c r="G96" s="14"/>
      <c r="H96" s="14"/>
      <c r="I96" s="14"/>
      <c r="J96" s="14"/>
      <c r="K96" s="14"/>
      <c r="L96" s="14"/>
      <c r="M96" s="14"/>
      <c r="N96" s="14"/>
      <c r="O96" s="14"/>
      <c r="P96" s="14"/>
      <c r="Q96" s="14"/>
      <c r="R96" s="14"/>
    </row>
    <row r="97" spans="1:18" s="23" customFormat="1">
      <c r="A97" s="14"/>
      <c r="E97" s="14"/>
      <c r="F97" s="14"/>
      <c r="G97" s="14"/>
      <c r="H97" s="14"/>
      <c r="I97" s="14"/>
      <c r="J97" s="14"/>
      <c r="K97" s="14"/>
      <c r="L97" s="14"/>
      <c r="M97" s="14"/>
      <c r="N97" s="14"/>
      <c r="O97" s="14"/>
      <c r="P97" s="14"/>
      <c r="Q97" s="14"/>
      <c r="R97" s="14"/>
    </row>
    <row r="98" spans="1:18" s="23" customFormat="1">
      <c r="A98" s="14"/>
      <c r="E98" s="14"/>
      <c r="F98" s="14"/>
      <c r="G98" s="14"/>
      <c r="H98" s="14"/>
      <c r="I98" s="14"/>
      <c r="J98" s="14"/>
      <c r="K98" s="14"/>
      <c r="L98" s="14"/>
      <c r="M98" s="14"/>
      <c r="N98" s="14"/>
      <c r="O98" s="14"/>
      <c r="P98" s="14"/>
      <c r="Q98" s="14"/>
      <c r="R98" s="14"/>
    </row>
    <row r="99" spans="1:18" s="23" customFormat="1">
      <c r="A99" s="14"/>
      <c r="E99" s="14"/>
      <c r="F99" s="14"/>
      <c r="G99" s="14"/>
      <c r="H99" s="14"/>
      <c r="I99" s="14"/>
      <c r="J99" s="14"/>
      <c r="K99" s="14"/>
      <c r="L99" s="14"/>
      <c r="M99" s="14"/>
      <c r="N99" s="14"/>
      <c r="O99" s="14"/>
      <c r="P99" s="14"/>
      <c r="Q99" s="14"/>
      <c r="R99" s="14"/>
    </row>
    <row r="100" spans="1:18" s="23" customFormat="1">
      <c r="A100" s="14"/>
      <c r="E100" s="14"/>
      <c r="F100" s="14"/>
      <c r="G100" s="14"/>
      <c r="H100" s="14"/>
      <c r="I100" s="14"/>
      <c r="J100" s="14"/>
      <c r="K100" s="14"/>
      <c r="L100" s="14"/>
      <c r="M100" s="14"/>
      <c r="N100" s="14"/>
      <c r="O100" s="14"/>
      <c r="P100" s="14"/>
      <c r="Q100" s="14"/>
      <c r="R100" s="14"/>
    </row>
    <row r="101" spans="1:18" s="23" customFormat="1">
      <c r="A101" s="14"/>
      <c r="E101" s="14"/>
      <c r="F101" s="14"/>
      <c r="G101" s="14"/>
      <c r="H101" s="14"/>
      <c r="I101" s="14"/>
      <c r="J101" s="14"/>
      <c r="K101" s="14"/>
      <c r="L101" s="14"/>
      <c r="M101" s="14"/>
      <c r="N101" s="14"/>
      <c r="O101" s="14"/>
      <c r="P101" s="14"/>
      <c r="Q101" s="14"/>
      <c r="R101" s="14"/>
    </row>
    <row r="102" spans="1:18" s="23" customFormat="1">
      <c r="A102" s="14"/>
      <c r="E102" s="14"/>
      <c r="F102" s="14"/>
      <c r="G102" s="14"/>
      <c r="H102" s="14"/>
      <c r="I102" s="14"/>
      <c r="J102" s="14"/>
      <c r="K102" s="14"/>
      <c r="L102" s="14"/>
      <c r="M102" s="14"/>
      <c r="N102" s="14"/>
      <c r="O102" s="14"/>
      <c r="P102" s="14"/>
      <c r="Q102" s="14"/>
      <c r="R102" s="14"/>
    </row>
    <row r="103" spans="1:18" s="23" customFormat="1">
      <c r="A103" s="14"/>
      <c r="E103" s="14"/>
      <c r="F103" s="14"/>
      <c r="G103" s="14"/>
      <c r="H103" s="14"/>
      <c r="I103" s="14"/>
      <c r="J103" s="14"/>
      <c r="K103" s="14"/>
      <c r="L103" s="14"/>
      <c r="M103" s="14"/>
      <c r="N103" s="14"/>
      <c r="O103" s="14"/>
      <c r="P103" s="14"/>
      <c r="Q103" s="14"/>
      <c r="R103" s="14"/>
    </row>
    <row r="104" spans="1:18" s="23" customFormat="1">
      <c r="A104" s="14"/>
      <c r="E104" s="14"/>
      <c r="F104" s="14"/>
      <c r="G104" s="14"/>
      <c r="H104" s="14"/>
      <c r="I104" s="14"/>
      <c r="J104" s="14"/>
      <c r="K104" s="14"/>
      <c r="L104" s="14"/>
      <c r="M104" s="14"/>
      <c r="N104" s="14"/>
      <c r="O104" s="14"/>
      <c r="P104" s="14"/>
      <c r="Q104" s="14"/>
      <c r="R104" s="14"/>
    </row>
    <row r="105" spans="1:18" s="23" customFormat="1">
      <c r="A105" s="14"/>
      <c r="E105" s="14"/>
      <c r="F105" s="14"/>
      <c r="G105" s="14"/>
      <c r="H105" s="14"/>
      <c r="I105" s="14"/>
      <c r="J105" s="14"/>
      <c r="K105" s="14"/>
      <c r="L105" s="14"/>
      <c r="M105" s="14"/>
      <c r="N105" s="14"/>
      <c r="O105" s="14"/>
      <c r="P105" s="14"/>
      <c r="Q105" s="14"/>
      <c r="R105" s="14"/>
    </row>
    <row r="106" spans="1:18" s="23" customFormat="1">
      <c r="A106" s="14"/>
      <c r="E106" s="14"/>
      <c r="F106" s="14"/>
      <c r="G106" s="14"/>
      <c r="H106" s="14"/>
      <c r="I106" s="14"/>
      <c r="J106" s="14"/>
      <c r="K106" s="14"/>
      <c r="L106" s="14"/>
      <c r="M106" s="14"/>
      <c r="N106" s="14"/>
      <c r="O106" s="14"/>
      <c r="P106" s="14"/>
      <c r="Q106" s="14"/>
      <c r="R106" s="14"/>
    </row>
    <row r="107" spans="1:18" s="23" customFormat="1">
      <c r="A107" s="14"/>
      <c r="E107" s="14"/>
      <c r="F107" s="14"/>
      <c r="G107" s="14"/>
      <c r="H107" s="14"/>
      <c r="I107" s="14"/>
      <c r="J107" s="14"/>
      <c r="K107" s="14"/>
      <c r="L107" s="14"/>
      <c r="M107" s="14"/>
      <c r="N107" s="14"/>
      <c r="O107" s="14"/>
      <c r="P107" s="14"/>
      <c r="Q107" s="14"/>
      <c r="R107" s="14"/>
    </row>
    <row r="108" spans="1:18" s="23" customFormat="1">
      <c r="A108" s="14"/>
      <c r="E108" s="14"/>
      <c r="F108" s="14"/>
      <c r="G108" s="14"/>
      <c r="H108" s="14"/>
      <c r="I108" s="14"/>
      <c r="J108" s="14"/>
      <c r="K108" s="14"/>
      <c r="L108" s="14"/>
      <c r="M108" s="14"/>
      <c r="N108" s="14"/>
      <c r="O108" s="14"/>
      <c r="P108" s="14"/>
      <c r="Q108" s="14"/>
      <c r="R108" s="14"/>
    </row>
    <row r="109" spans="1:18" s="23" customFormat="1">
      <c r="A109" s="14"/>
      <c r="E109" s="14"/>
      <c r="F109" s="14"/>
      <c r="G109" s="14"/>
      <c r="H109" s="14"/>
      <c r="I109" s="14"/>
      <c r="J109" s="14"/>
      <c r="K109" s="14"/>
      <c r="L109" s="14"/>
      <c r="M109" s="14"/>
      <c r="N109" s="14"/>
      <c r="O109" s="14"/>
      <c r="P109" s="14"/>
      <c r="Q109" s="14"/>
      <c r="R109" s="14"/>
    </row>
    <row r="110" spans="1:18" s="23" customFormat="1">
      <c r="A110" s="14"/>
      <c r="E110" s="14"/>
      <c r="F110" s="14"/>
      <c r="G110" s="14"/>
      <c r="H110" s="14"/>
      <c r="I110" s="14"/>
      <c r="J110" s="14"/>
      <c r="K110" s="14"/>
      <c r="L110" s="14"/>
      <c r="M110" s="14"/>
      <c r="N110" s="14"/>
      <c r="O110" s="14"/>
      <c r="P110" s="14"/>
      <c r="Q110" s="14"/>
      <c r="R110" s="14"/>
    </row>
    <row r="111" spans="1:18" s="23" customFormat="1">
      <c r="A111" s="14"/>
      <c r="E111" s="14"/>
      <c r="F111" s="14"/>
      <c r="G111" s="14"/>
      <c r="H111" s="14"/>
      <c r="I111" s="14"/>
      <c r="J111" s="14"/>
      <c r="K111" s="14"/>
      <c r="L111" s="14"/>
      <c r="M111" s="14"/>
      <c r="N111" s="14"/>
      <c r="O111" s="14"/>
      <c r="P111" s="14"/>
      <c r="Q111" s="14"/>
      <c r="R111" s="14"/>
    </row>
    <row r="112" spans="1:18" s="23" customFormat="1">
      <c r="A112" s="14"/>
      <c r="E112" s="14"/>
      <c r="F112" s="14"/>
      <c r="G112" s="14"/>
      <c r="H112" s="14"/>
      <c r="I112" s="14"/>
      <c r="J112" s="14"/>
      <c r="K112" s="14"/>
      <c r="L112" s="14"/>
      <c r="M112" s="14"/>
      <c r="N112" s="14"/>
      <c r="O112" s="14"/>
      <c r="P112" s="14"/>
      <c r="Q112" s="14"/>
      <c r="R112" s="14"/>
    </row>
    <row r="113" spans="1:18" s="23" customFormat="1">
      <c r="A113" s="14"/>
      <c r="E113" s="14"/>
      <c r="F113" s="14"/>
      <c r="G113" s="14"/>
      <c r="H113" s="14"/>
      <c r="I113" s="14"/>
      <c r="J113" s="14"/>
      <c r="K113" s="14"/>
      <c r="L113" s="14"/>
      <c r="M113" s="14"/>
      <c r="N113" s="14"/>
      <c r="O113" s="14"/>
      <c r="P113" s="14"/>
      <c r="Q113" s="14"/>
      <c r="R113" s="14"/>
    </row>
    <row r="114" spans="1:18" s="23" customFormat="1">
      <c r="A114" s="14"/>
      <c r="E114" s="14"/>
      <c r="F114" s="14"/>
      <c r="G114" s="14"/>
      <c r="H114" s="14"/>
      <c r="I114" s="14"/>
      <c r="J114" s="14"/>
      <c r="K114" s="14"/>
      <c r="L114" s="14"/>
      <c r="M114" s="14"/>
      <c r="N114" s="14"/>
      <c r="O114" s="14"/>
      <c r="P114" s="14"/>
      <c r="Q114" s="14"/>
      <c r="R114" s="14"/>
    </row>
    <row r="115" spans="1:18" s="23" customFormat="1">
      <c r="A115" s="14"/>
      <c r="E115" s="14"/>
      <c r="F115" s="14"/>
      <c r="G115" s="14"/>
      <c r="H115" s="14"/>
      <c r="I115" s="14"/>
      <c r="J115" s="14"/>
      <c r="K115" s="14"/>
      <c r="L115" s="14"/>
      <c r="M115" s="14"/>
      <c r="N115" s="14"/>
      <c r="O115" s="14"/>
      <c r="P115" s="14"/>
      <c r="Q115" s="14"/>
      <c r="R115" s="14"/>
    </row>
    <row r="116" spans="1:18" s="23" customFormat="1">
      <c r="A116" s="14"/>
      <c r="E116" s="14"/>
      <c r="F116" s="14"/>
      <c r="G116" s="14"/>
      <c r="H116" s="14"/>
      <c r="I116" s="14"/>
      <c r="J116" s="14"/>
      <c r="K116" s="14"/>
      <c r="L116" s="14"/>
      <c r="M116" s="14"/>
      <c r="N116" s="14"/>
      <c r="O116" s="14"/>
      <c r="P116" s="14"/>
      <c r="Q116" s="14"/>
      <c r="R116" s="14"/>
    </row>
    <row r="117" spans="1:18" s="23" customFormat="1">
      <c r="A117" s="14"/>
      <c r="E117" s="14"/>
      <c r="F117" s="14"/>
      <c r="G117" s="14"/>
      <c r="H117" s="14"/>
      <c r="I117" s="14"/>
      <c r="J117" s="14"/>
      <c r="K117" s="14"/>
      <c r="L117" s="14"/>
      <c r="M117" s="14"/>
      <c r="N117" s="14"/>
      <c r="O117" s="14"/>
      <c r="P117" s="14"/>
      <c r="Q117" s="14"/>
      <c r="R117" s="14"/>
    </row>
    <row r="118" spans="1:18" s="23" customFormat="1">
      <c r="A118" s="14"/>
      <c r="E118" s="14"/>
      <c r="F118" s="14"/>
      <c r="G118" s="14"/>
      <c r="H118" s="14"/>
      <c r="I118" s="14"/>
      <c r="J118" s="14"/>
      <c r="K118" s="14"/>
      <c r="L118" s="14"/>
      <c r="M118" s="14"/>
      <c r="N118" s="14"/>
      <c r="O118" s="14"/>
      <c r="P118" s="14"/>
      <c r="Q118" s="14"/>
      <c r="R118" s="14"/>
    </row>
    <row r="119" spans="1:18" s="23" customFormat="1">
      <c r="A119" s="14"/>
      <c r="E119" s="14"/>
      <c r="F119" s="14"/>
      <c r="G119" s="14"/>
      <c r="H119" s="14"/>
      <c r="I119" s="14"/>
      <c r="J119" s="14"/>
      <c r="K119" s="14"/>
      <c r="L119" s="14"/>
      <c r="M119" s="14"/>
      <c r="N119" s="14"/>
      <c r="O119" s="14"/>
      <c r="P119" s="14"/>
      <c r="Q119" s="14"/>
      <c r="R119" s="14"/>
    </row>
    <row r="120" spans="1:18" s="23" customFormat="1">
      <c r="A120" s="14"/>
      <c r="E120" s="14"/>
      <c r="F120" s="14"/>
      <c r="G120" s="14"/>
      <c r="H120" s="14"/>
      <c r="I120" s="14"/>
      <c r="J120" s="14"/>
      <c r="K120" s="14"/>
      <c r="L120" s="14"/>
      <c r="M120" s="14"/>
      <c r="N120" s="14"/>
      <c r="O120" s="14"/>
      <c r="P120" s="14"/>
      <c r="Q120" s="14"/>
      <c r="R120" s="14"/>
    </row>
    <row r="121" spans="1:18" s="23" customFormat="1">
      <c r="A121" s="14"/>
      <c r="E121" s="14"/>
      <c r="F121" s="14"/>
      <c r="G121" s="14"/>
      <c r="H121" s="14"/>
      <c r="I121" s="14"/>
      <c r="J121" s="14"/>
      <c r="K121" s="14"/>
      <c r="L121" s="14"/>
      <c r="M121" s="14"/>
      <c r="N121" s="14"/>
      <c r="O121" s="14"/>
      <c r="P121" s="14"/>
      <c r="Q121" s="14"/>
      <c r="R121" s="14"/>
    </row>
    <row r="122" spans="1:18" s="23" customFormat="1">
      <c r="A122" s="14"/>
      <c r="E122" s="14"/>
      <c r="F122" s="14"/>
      <c r="G122" s="14"/>
      <c r="H122" s="14"/>
      <c r="I122" s="14"/>
      <c r="J122" s="14"/>
      <c r="K122" s="14"/>
      <c r="L122" s="14"/>
      <c r="M122" s="14"/>
      <c r="N122" s="14"/>
      <c r="O122" s="14"/>
      <c r="P122" s="14"/>
      <c r="Q122" s="14"/>
      <c r="R122" s="14"/>
    </row>
    <row r="123" spans="1:18" s="23" customFormat="1">
      <c r="A123" s="14"/>
      <c r="E123" s="14"/>
      <c r="F123" s="14"/>
      <c r="G123" s="14"/>
      <c r="H123" s="14"/>
      <c r="I123" s="14"/>
      <c r="J123" s="14"/>
      <c r="K123" s="14"/>
      <c r="L123" s="14"/>
      <c r="M123" s="14"/>
      <c r="N123" s="14"/>
      <c r="O123" s="14"/>
      <c r="P123" s="14"/>
      <c r="Q123" s="14"/>
      <c r="R123" s="14"/>
    </row>
    <row r="124" spans="1:18" s="23" customFormat="1">
      <c r="A124" s="14"/>
      <c r="E124" s="14"/>
      <c r="F124" s="14"/>
      <c r="G124" s="14"/>
      <c r="H124" s="14"/>
      <c r="I124" s="14"/>
      <c r="J124" s="14"/>
      <c r="K124" s="14"/>
      <c r="L124" s="14"/>
      <c r="M124" s="14"/>
      <c r="N124" s="14"/>
      <c r="O124" s="14"/>
      <c r="P124" s="14"/>
      <c r="Q124" s="14"/>
      <c r="R124" s="14"/>
    </row>
    <row r="125" spans="1:18" s="23" customFormat="1">
      <c r="A125" s="14"/>
      <c r="E125" s="14"/>
      <c r="F125" s="14"/>
      <c r="G125" s="14"/>
      <c r="H125" s="14"/>
      <c r="I125" s="14"/>
      <c r="J125" s="14"/>
      <c r="K125" s="14"/>
      <c r="L125" s="14"/>
      <c r="M125" s="14"/>
      <c r="N125" s="14"/>
      <c r="O125" s="14"/>
      <c r="P125" s="14"/>
      <c r="Q125" s="14"/>
      <c r="R125" s="14"/>
    </row>
    <row r="126" spans="1:18" s="23" customFormat="1">
      <c r="A126" s="14"/>
      <c r="E126" s="14"/>
      <c r="F126" s="14"/>
      <c r="G126" s="14"/>
      <c r="H126" s="14"/>
      <c r="I126" s="14"/>
      <c r="J126" s="14"/>
      <c r="K126" s="14"/>
      <c r="L126" s="14"/>
      <c r="M126" s="14"/>
      <c r="N126" s="14"/>
      <c r="O126" s="14"/>
      <c r="P126" s="14"/>
      <c r="Q126" s="14"/>
      <c r="R126" s="14"/>
    </row>
  </sheetData>
  <mergeCells count="42">
    <mergeCell ref="A1:O1"/>
    <mergeCell ref="E4:H4"/>
    <mergeCell ref="J4:K4"/>
    <mergeCell ref="L4:O4"/>
    <mergeCell ref="E5:H5"/>
    <mergeCell ref="K5:N5"/>
    <mergeCell ref="B51:C51"/>
    <mergeCell ref="J51:O51"/>
    <mergeCell ref="B46:B48"/>
    <mergeCell ref="D46:H46"/>
    <mergeCell ref="J46:O46"/>
    <mergeCell ref="D47:H47"/>
    <mergeCell ref="B4:D4"/>
    <mergeCell ref="B5:D5"/>
    <mergeCell ref="B6:D7"/>
    <mergeCell ref="B8:D9"/>
    <mergeCell ref="B10:D10"/>
    <mergeCell ref="K49:M49"/>
    <mergeCell ref="N49:O49"/>
    <mergeCell ref="I15:I17"/>
    <mergeCell ref="AJ5:AJ7"/>
    <mergeCell ref="AK5:AK7"/>
    <mergeCell ref="I25:I27"/>
    <mergeCell ref="I30:I32"/>
    <mergeCell ref="I35:I37"/>
    <mergeCell ref="I40:I43"/>
    <mergeCell ref="M8:O8"/>
    <mergeCell ref="L9:O9"/>
    <mergeCell ref="J12:O12"/>
    <mergeCell ref="I20:I22"/>
    <mergeCell ref="K6:L6"/>
    <mergeCell ref="M6:O6"/>
    <mergeCell ref="M7:O7"/>
    <mergeCell ref="AL5:AL7"/>
    <mergeCell ref="AM5:AM7"/>
    <mergeCell ref="AH5:AH7"/>
    <mergeCell ref="AI5:AI7"/>
    <mergeCell ref="D48:H48"/>
    <mergeCell ref="E10:H10"/>
    <mergeCell ref="E8:H9"/>
    <mergeCell ref="E12:H12"/>
    <mergeCell ref="E6:H7"/>
  </mergeCells>
  <phoneticPr fontId="1"/>
  <conditionalFormatting sqref="B14:D44">
    <cfRule type="expression" dxfId="114" priority="3">
      <formula>OR($C14="土",$C14="日",$D14="祝")</formula>
    </cfRule>
  </conditionalFormatting>
  <conditionalFormatting sqref="B14:H43 J14:O43">
    <cfRule type="expression" dxfId="113" priority="2">
      <formula>$C14&lt;&gt;"土"</formula>
    </cfRule>
  </conditionalFormatting>
  <conditionalFormatting sqref="AJ8">
    <cfRule type="expression" dxfId="112" priority="1">
      <formula>COUNTIF($AI$7,"*H日*")&gt;0</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7D23E-F879-4754-AE4D-7CC1DB5FE2B3}">
  <sheetPr codeName="Sheet1">
    <pageSetUpPr fitToPage="1"/>
  </sheetPr>
  <dimension ref="A1:AT124"/>
  <sheetViews>
    <sheetView zoomScale="115" zoomScaleNormal="115" zoomScaleSheetLayoutView="100" workbookViewId="0">
      <selection activeCell="E29" activeCellId="1" sqref="R2:R4 E29"/>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1</v>
      </c>
      <c r="G1" s="56" t="s">
        <v>89</v>
      </c>
      <c r="H1" s="57" t="s">
        <v>90</v>
      </c>
      <c r="I1" s="13"/>
      <c r="Q1" s="123"/>
      <c r="R1" s="124" t="str">
        <f>TEXT($AH$9,"yyyy/m/d")&amp;" ～ "&amp;IF(YEAR($AH$7)=YEAR($AH$9),TEXT($AH$7,"m/d"),TEXT($AH$7,"yyyy/m/d"))</f>
        <v>2025/1/1 ～ 1/31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9" t="s">
        <v>145</v>
      </c>
      <c r="C3" s="229"/>
      <c r="D3" s="229"/>
      <c r="E3" s="256"/>
      <c r="F3" s="256"/>
      <c r="G3" s="256"/>
      <c r="H3" s="256"/>
      <c r="J3" s="262" t="s">
        <v>4</v>
      </c>
      <c r="K3" s="262"/>
      <c r="L3" s="263" t="s">
        <v>5</v>
      </c>
      <c r="M3" s="263"/>
      <c r="N3" s="263"/>
      <c r="O3" s="263"/>
      <c r="Q3" s="128"/>
      <c r="S3" s="18"/>
      <c r="T3" s="18"/>
      <c r="U3" s="18"/>
      <c r="V3" s="18"/>
      <c r="W3" s="18"/>
      <c r="X3" s="18"/>
      <c r="Y3" s="117" t="s">
        <v>4</v>
      </c>
      <c r="Z3" s="117"/>
      <c r="AA3" s="117" t="s">
        <v>5</v>
      </c>
      <c r="AB3" s="117"/>
      <c r="AC3" s="110"/>
      <c r="AD3" s="117"/>
      <c r="AF3" s="129"/>
      <c r="AQ3" s="14"/>
      <c r="AR3" s="14"/>
      <c r="AS3" s="14"/>
    </row>
    <row r="4" spans="1:45" ht="19.5" customHeight="1" thickBot="1">
      <c r="B4" s="229" t="s">
        <v>146</v>
      </c>
      <c r="C4" s="229"/>
      <c r="D4" s="229"/>
      <c r="E4" s="264"/>
      <c r="F4" s="264"/>
      <c r="G4" s="264"/>
      <c r="H4" s="264"/>
      <c r="J4" s="19" t="s">
        <v>23</v>
      </c>
      <c r="K4" s="265"/>
      <c r="L4" s="265"/>
      <c r="M4" s="265"/>
      <c r="N4" s="265"/>
      <c r="O4" s="59" t="s">
        <v>91</v>
      </c>
      <c r="Q4" s="128"/>
      <c r="S4" s="70"/>
      <c r="T4" s="70"/>
      <c r="U4" s="70"/>
      <c r="V4" s="70"/>
      <c r="W4" s="58"/>
      <c r="X4" s="58"/>
      <c r="Y4" s="69" t="s">
        <v>23</v>
      </c>
      <c r="Z4" s="69"/>
      <c r="AA4" s="117" t="str">
        <f>$K$4&amp;""</f>
        <v/>
      </c>
      <c r="AB4" s="69"/>
      <c r="AC4" s="110"/>
      <c r="AD4" s="117"/>
      <c r="AF4" s="129"/>
      <c r="AH4" s="223" t="s">
        <v>20</v>
      </c>
      <c r="AI4" s="223" t="s">
        <v>9</v>
      </c>
      <c r="AJ4" s="223" t="s">
        <v>53</v>
      </c>
      <c r="AK4" s="222" t="s">
        <v>85</v>
      </c>
      <c r="AL4" s="222" t="s">
        <v>86</v>
      </c>
      <c r="AM4" s="222" t="s">
        <v>87</v>
      </c>
      <c r="AQ4" s="14"/>
      <c r="AR4" s="14"/>
      <c r="AS4" s="14"/>
    </row>
    <row r="5" spans="1:45" ht="5.25" customHeight="1" thickTop="1">
      <c r="B5" s="230" t="s">
        <v>147</v>
      </c>
      <c r="C5" s="230"/>
      <c r="D5" s="230"/>
      <c r="E5" s="255"/>
      <c r="F5" s="255"/>
      <c r="G5" s="255"/>
      <c r="H5" s="255"/>
      <c r="I5" s="60"/>
      <c r="J5" s="61"/>
      <c r="K5" s="257"/>
      <c r="L5" s="257"/>
      <c r="M5" s="258"/>
      <c r="N5" s="258"/>
      <c r="O5" s="258"/>
      <c r="Q5" s="128"/>
      <c r="T5" s="52"/>
      <c r="U5" s="52"/>
      <c r="V5" s="52"/>
      <c r="W5" s="52"/>
      <c r="AB5" s="52"/>
      <c r="AC5" s="52"/>
      <c r="AF5" s="129"/>
      <c r="AH5" s="223"/>
      <c r="AI5" s="223"/>
      <c r="AJ5" s="223"/>
      <c r="AK5" s="223"/>
      <c r="AL5" s="223"/>
      <c r="AM5" s="223"/>
      <c r="AQ5" s="14"/>
      <c r="AR5" s="14"/>
      <c r="AS5" s="14"/>
    </row>
    <row r="6" spans="1:45" ht="13.5" customHeight="1">
      <c r="B6" s="230"/>
      <c r="C6" s="230"/>
      <c r="D6" s="230"/>
      <c r="E6" s="256"/>
      <c r="F6" s="256"/>
      <c r="G6" s="256"/>
      <c r="H6" s="256"/>
      <c r="I6" s="60"/>
      <c r="J6" s="62" t="s">
        <v>92</v>
      </c>
      <c r="K6" s="62"/>
      <c r="L6" s="63" t="s">
        <v>93</v>
      </c>
      <c r="M6" s="259" t="str">
        <f>設定!$R$2</f>
        <v>03-5501-1271</v>
      </c>
      <c r="N6" s="259"/>
      <c r="O6" s="259"/>
      <c r="Q6" s="128"/>
      <c r="S6" s="58"/>
      <c r="T6" s="58"/>
      <c r="U6" s="58"/>
      <c r="V6" s="58"/>
      <c r="W6" s="58"/>
      <c r="X6" s="58"/>
      <c r="Y6" s="58"/>
      <c r="Z6" s="58"/>
      <c r="AB6" s="58"/>
      <c r="AC6" s="52"/>
      <c r="AF6" s="129"/>
      <c r="AH6" s="223"/>
      <c r="AI6" s="223"/>
      <c r="AJ6" s="223"/>
      <c r="AK6" s="223"/>
      <c r="AL6" s="223"/>
      <c r="AM6" s="223"/>
      <c r="AQ6" s="14"/>
      <c r="AR6" s="14"/>
      <c r="AS6" s="14"/>
    </row>
    <row r="7" spans="1:45">
      <c r="B7" s="230" t="s">
        <v>148</v>
      </c>
      <c r="C7" s="230"/>
      <c r="D7" s="230"/>
      <c r="E7" s="247" t="s">
        <v>94</v>
      </c>
      <c r="F7" s="247"/>
      <c r="G7" s="247"/>
      <c r="H7" s="247"/>
      <c r="I7" s="60"/>
      <c r="J7" s="64" t="s">
        <v>95</v>
      </c>
      <c r="K7" s="64"/>
      <c r="L7" s="65" t="s">
        <v>96</v>
      </c>
      <c r="M7" s="249" t="str">
        <f>設定!$R$3</f>
        <v>03-5501-1281</v>
      </c>
      <c r="N7" s="249"/>
      <c r="O7" s="249"/>
      <c r="Q7" s="128"/>
      <c r="S7" s="58"/>
      <c r="T7" s="58"/>
      <c r="U7" s="58"/>
      <c r="V7" s="58"/>
      <c r="W7" s="58"/>
      <c r="X7" s="58"/>
      <c r="Y7" s="58"/>
      <c r="Z7" s="58"/>
      <c r="AB7" s="58"/>
      <c r="AC7" s="52"/>
      <c r="AF7" s="129"/>
      <c r="AH7" s="90">
        <f>EOMONTH($B$13,0)</f>
        <v>45688</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30"/>
      <c r="C8" s="230"/>
      <c r="D8" s="230"/>
      <c r="E8" s="248"/>
      <c r="F8" s="248"/>
      <c r="G8" s="248"/>
      <c r="H8" s="248"/>
      <c r="I8" s="60"/>
      <c r="J8" s="66" t="s">
        <v>97</v>
      </c>
      <c r="K8" s="66"/>
      <c r="L8" s="250" t="str">
        <f>設定!$R$4</f>
        <v>https://wa-ki.jp/expenses-et/</v>
      </c>
      <c r="M8" s="250"/>
      <c r="N8" s="250"/>
      <c r="O8" s="250"/>
      <c r="Q8" s="128"/>
      <c r="AC8" s="52"/>
      <c r="AF8" s="129"/>
      <c r="AH8" s="160" t="s">
        <v>21</v>
      </c>
      <c r="AI8" s="160"/>
      <c r="AJ8" s="160"/>
      <c r="AK8" s="160" t="s">
        <v>10</v>
      </c>
      <c r="AL8" s="160" t="s">
        <v>79</v>
      </c>
      <c r="AM8" s="160"/>
      <c r="AP8" s="14" t="str">
        <f t="shared" ca="1" si="0"/>
        <v/>
      </c>
      <c r="AQ8" s="14"/>
      <c r="AR8" s="14"/>
      <c r="AS8" s="14"/>
    </row>
    <row r="9" spans="1:45" ht="21.95" customHeight="1">
      <c r="B9" s="231" t="s">
        <v>149</v>
      </c>
      <c r="C9" s="231"/>
      <c r="D9" s="231"/>
      <c r="E9" s="232" t="s">
        <v>98</v>
      </c>
      <c r="F9" s="232"/>
      <c r="G9" s="232"/>
      <c r="H9" s="232"/>
      <c r="I9" s="60"/>
      <c r="J9" s="60"/>
      <c r="K9" s="60"/>
      <c r="L9" s="60"/>
      <c r="M9" s="60"/>
      <c r="N9" s="60"/>
      <c r="O9" s="60"/>
      <c r="Q9" s="128"/>
      <c r="AC9" s="52"/>
      <c r="AF9" s="129"/>
      <c r="AH9" s="24">
        <f>IF($AH$7=EOMONTH($AH$7,0),EOMONTH($AH$7,-1)+1,EDATE($AH$7,-1)+1)</f>
        <v>45658</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306" t="s">
        <v>99</v>
      </c>
      <c r="F11" s="306"/>
      <c r="G11" s="306"/>
      <c r="H11" s="306"/>
      <c r="I11" s="92" t="s">
        <v>100</v>
      </c>
      <c r="J11" s="285" t="s">
        <v>101</v>
      </c>
      <c r="K11" s="286"/>
      <c r="L11" s="286"/>
      <c r="M11" s="286"/>
      <c r="N11" s="286"/>
      <c r="O11" s="307"/>
      <c r="P11" s="17"/>
      <c r="Q11" s="130"/>
      <c r="R11" s="29"/>
      <c r="S11" s="30"/>
      <c r="T11" s="30"/>
      <c r="U11" s="282" t="s">
        <v>50</v>
      </c>
      <c r="V11" s="283"/>
      <c r="W11" s="283"/>
      <c r="X11" s="284"/>
      <c r="Y11" s="30"/>
      <c r="Z11" s="30"/>
      <c r="AA11" s="30"/>
      <c r="AB11" s="30"/>
      <c r="AC11" s="30"/>
      <c r="AD11" s="30"/>
      <c r="AE11" s="31"/>
      <c r="AF11" s="129"/>
      <c r="AH11" s="32" t="s">
        <v>12</v>
      </c>
      <c r="AI11" s="33" t="s">
        <v>11</v>
      </c>
      <c r="AJ11" s="33" t="s">
        <v>11</v>
      </c>
      <c r="AK11" s="285" t="s">
        <v>77</v>
      </c>
      <c r="AL11" s="286"/>
      <c r="AM11" s="286"/>
      <c r="AN11" s="287"/>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45658</v>
      </c>
      <c r="C13" s="116" t="str">
        <f>IF(B13="","",TEXT($B13,"aaa"))</f>
        <v>水</v>
      </c>
      <c r="D13" s="98" t="str" cm="1">
        <f t="array" ref="D13">_xlfn.IFS($C13="日","",COUNTIF(設定!$A:$A,$B13)=1,"祝",$C13&lt;&gt;"日","")</f>
        <v>祝</v>
      </c>
      <c r="E13" s="99"/>
      <c r="F13" s="100"/>
      <c r="G13" s="100"/>
      <c r="H13" s="101"/>
      <c r="I13" s="151"/>
      <c r="J13" s="102" t="s">
        <v>111</v>
      </c>
      <c r="K13" s="67" t="s">
        <v>112</v>
      </c>
      <c r="L13" s="67" t="s">
        <v>112</v>
      </c>
      <c r="M13" s="67" t="s">
        <v>112</v>
      </c>
      <c r="N13" s="67" t="s">
        <v>112</v>
      </c>
      <c r="O13" s="68" t="s">
        <v>112</v>
      </c>
      <c r="P13" s="17"/>
      <c r="Q13" s="130"/>
      <c r="R13" s="45">
        <f>$AH$9</f>
        <v>45658</v>
      </c>
      <c r="S13" s="46" t="str">
        <f>IF(R13="","",TEXT($R13,"aaa"))</f>
        <v>水</v>
      </c>
      <c r="T13" s="47" t="str">
        <f>IF(OR($R13="",$S13="日"),"",IF(COUNTIF(設定!$A:$A,$R13)&gt;=1,"祝",""))</f>
        <v>祝</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9"/>
      <c r="AH13" s="148"/>
      <c r="AI13" s="149"/>
      <c r="AJ13" s="150"/>
      <c r="AK13" s="78" t="str" cm="1">
        <f t="array" ref="AK13">_xlfn.IFS($R13="","",$AH13="振替出勤日","平",OR($AH13="祝日扱い",$T13="祝"),"祝",OR($S13="土",$S13="日"),$S13,TRUE,"平")</f>
        <v>祝</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45659</v>
      </c>
      <c r="C14" s="116" t="str">
        <f t="shared" ref="C14:C43" si="11">IF(B14="","",TEXT($B14,"aaa"))</f>
        <v>木</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45659</v>
      </c>
      <c r="S14" s="46" t="str">
        <f t="shared" ref="S14:S43" si="13">IF(R14="","",TEXT($R14,"aaa"))</f>
        <v>木</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45660</v>
      </c>
      <c r="C15" s="116" t="str">
        <f t="shared" si="11"/>
        <v>金</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45660</v>
      </c>
      <c r="S15" s="46" t="str">
        <f t="shared" si="13"/>
        <v>金</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45661</v>
      </c>
      <c r="C16" s="116" t="str">
        <f t="shared" si="11"/>
        <v>土</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45661</v>
      </c>
      <c r="S16" s="48" t="str">
        <f t="shared" si="13"/>
        <v>土</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9"/>
      <c r="AH16" s="148"/>
      <c r="AI16" s="149"/>
      <c r="AJ16" s="150"/>
      <c r="AK16" s="78" t="str" cm="1">
        <f t="array" ref="AK16">_xlfn.IFS($R16="","",$AH16="振替出勤日","平",OR($AH16="祝日扱い",$T16="祝"),"祝",OR($S16="土",$S16="日"),$S16,TRUE,"平")</f>
        <v>土</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45662</v>
      </c>
      <c r="C17" s="116" t="str">
        <f t="shared" si="11"/>
        <v>日</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45662</v>
      </c>
      <c r="S17" s="48" t="str">
        <f t="shared" si="13"/>
        <v>日</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9"/>
      <c r="AH17" s="148"/>
      <c r="AI17" s="149"/>
      <c r="AJ17" s="150"/>
      <c r="AK17" s="78" t="str" cm="1">
        <f t="array" ref="AK17">_xlfn.IFS($R17="","",$AH17="振替出勤日","平",OR($AH17="祝日扱い",$T17="祝"),"祝",OR($S17="土",$S17="日"),$S17,TRUE,"平")</f>
        <v>日</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45663</v>
      </c>
      <c r="C18" s="116" t="str">
        <f t="shared" si="11"/>
        <v>月</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45663</v>
      </c>
      <c r="S18" s="48" t="str">
        <f t="shared" si="13"/>
        <v>月</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45664</v>
      </c>
      <c r="C19" s="116" t="str">
        <f t="shared" si="11"/>
        <v>火</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45664</v>
      </c>
      <c r="S19" s="48" t="str">
        <f t="shared" si="13"/>
        <v>火</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45665</v>
      </c>
      <c r="C20" s="116" t="str">
        <f t="shared" si="11"/>
        <v>水</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45665</v>
      </c>
      <c r="S20" s="48" t="str">
        <f t="shared" si="13"/>
        <v>水</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45666</v>
      </c>
      <c r="C21" s="116" t="str">
        <f t="shared" si="11"/>
        <v>木</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45666</v>
      </c>
      <c r="S21" s="48" t="str">
        <f t="shared" si="13"/>
        <v>木</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45667</v>
      </c>
      <c r="C22" s="116" t="str">
        <f t="shared" si="11"/>
        <v>金</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45667</v>
      </c>
      <c r="S22" s="48" t="str">
        <f t="shared" si="13"/>
        <v>金</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45668</v>
      </c>
      <c r="C23" s="116" t="str">
        <f t="shared" si="11"/>
        <v>土</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45668</v>
      </c>
      <c r="S23" s="48" t="str">
        <f t="shared" si="13"/>
        <v>土</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9"/>
      <c r="AH23" s="148"/>
      <c r="AI23" s="149"/>
      <c r="AJ23" s="150"/>
      <c r="AK23" s="78" t="str" cm="1">
        <f t="array" ref="AK23">_xlfn.IFS($R23="","",$AH23="振替出勤日","平",OR($AH23="祝日扱い",$T23="祝"),"祝",OR($S23="土",$S23="日"),$S23,TRUE,"平")</f>
        <v>土</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45669</v>
      </c>
      <c r="C24" s="116" t="str">
        <f t="shared" si="11"/>
        <v>日</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45669</v>
      </c>
      <c r="S24" s="48" t="str">
        <f t="shared" si="13"/>
        <v>日</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9"/>
      <c r="AH24" s="148"/>
      <c r="AI24" s="149"/>
      <c r="AJ24" s="150"/>
      <c r="AK24" s="78" t="str" cm="1">
        <f t="array" ref="AK24">_xlfn.IFS($R24="","",$AH24="振替出勤日","平",OR($AH24="祝日扱い",$T24="祝"),"祝",OR($S24="土",$S24="日"),$S24,TRUE,"平")</f>
        <v>日</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45670</v>
      </c>
      <c r="C25" s="116" t="str">
        <f t="shared" si="11"/>
        <v>月</v>
      </c>
      <c r="D25" s="98" t="str" cm="1">
        <f t="array" ref="D25">_xlfn.IFS($C25="日","",COUNTIF(設定!$A:$A,$B25)=1,"祝",$C25&lt;&gt;"日","")</f>
        <v>祝</v>
      </c>
      <c r="E25" s="99"/>
      <c r="F25" s="100"/>
      <c r="G25" s="100"/>
      <c r="H25" s="101"/>
      <c r="I25" s="152"/>
      <c r="J25" s="102" t="s">
        <v>112</v>
      </c>
      <c r="K25" s="67" t="s">
        <v>112</v>
      </c>
      <c r="L25" s="67" t="s">
        <v>112</v>
      </c>
      <c r="M25" s="67" t="s">
        <v>112</v>
      </c>
      <c r="N25" s="67" t="s">
        <v>112</v>
      </c>
      <c r="O25" s="68" t="s">
        <v>112</v>
      </c>
      <c r="Q25" s="128"/>
      <c r="R25" s="45">
        <f t="shared" si="12"/>
        <v>45670</v>
      </c>
      <c r="S25" s="48" t="str">
        <f t="shared" si="13"/>
        <v>月</v>
      </c>
      <c r="T25" s="47" t="str">
        <f>IF(OR($R25="",$S25="日"),"",IF(COUNTIF(設定!$A:$A,$R25)&gt;=1,"祝",""))</f>
        <v>祝</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9"/>
      <c r="AH25" s="148"/>
      <c r="AI25" s="149"/>
      <c r="AJ25" s="150"/>
      <c r="AK25" s="78" t="str" cm="1">
        <f t="array" ref="AK25">_xlfn.IFS($R25="","",$AH25="振替出勤日","平",OR($AH25="祝日扱い",$T25="祝"),"祝",OR($S25="土",$S25="日"),$S25,TRUE,"平")</f>
        <v>祝</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45671</v>
      </c>
      <c r="C26" s="116" t="str">
        <f t="shared" si="11"/>
        <v>火</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45671</v>
      </c>
      <c r="S26" s="48" t="str">
        <f t="shared" si="13"/>
        <v>火</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45672</v>
      </c>
      <c r="C27" s="116" t="str">
        <f t="shared" si="11"/>
        <v>水</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45672</v>
      </c>
      <c r="S27" s="48" t="str">
        <f t="shared" si="13"/>
        <v>水</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45673</v>
      </c>
      <c r="C28" s="116" t="str">
        <f t="shared" si="11"/>
        <v>木</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45673</v>
      </c>
      <c r="S28" s="48" t="str">
        <f t="shared" si="13"/>
        <v>木</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45674</v>
      </c>
      <c r="C29" s="116" t="str">
        <f t="shared" si="11"/>
        <v>金</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45674</v>
      </c>
      <c r="S29" s="48" t="str">
        <f t="shared" si="13"/>
        <v>金</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45675</v>
      </c>
      <c r="C30" s="116" t="str">
        <f t="shared" si="11"/>
        <v>土</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45675</v>
      </c>
      <c r="S30" s="48" t="str">
        <f t="shared" si="13"/>
        <v>土</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t="str">
        <f t="shared" si="9"/>
        <v/>
      </c>
      <c r="AF30" s="129"/>
      <c r="AH30" s="148"/>
      <c r="AI30" s="149"/>
      <c r="AJ30" s="150"/>
      <c r="AK30" s="78" t="str" cm="1">
        <f t="array" ref="AK30">_xlfn.IFS($R30="","",$AH30="振替出勤日","平",OR($AH30="祝日扱い",$T30="祝"),"祝",OR($S30="土",$S30="日"),$S30,TRUE,"平")</f>
        <v>土</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45676</v>
      </c>
      <c r="C31" s="116" t="str">
        <f t="shared" si="11"/>
        <v>日</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45676</v>
      </c>
      <c r="S31" s="48" t="str">
        <f t="shared" si="13"/>
        <v>日</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t="str">
        <f t="shared" si="9"/>
        <v/>
      </c>
      <c r="AF31" s="129"/>
      <c r="AH31" s="148"/>
      <c r="AI31" s="149"/>
      <c r="AJ31" s="150"/>
      <c r="AK31" s="78" t="str" cm="1">
        <f t="array" ref="AK31">_xlfn.IFS($R31="","",$AH31="振替出勤日","平",OR($AH31="祝日扱い",$T31="祝"),"祝",OR($S31="土",$S31="日"),$S31,TRUE,"平")</f>
        <v>日</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45677</v>
      </c>
      <c r="C32" s="116" t="str">
        <f t="shared" si="11"/>
        <v>月</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45677</v>
      </c>
      <c r="S32" s="48" t="str">
        <f t="shared" si="13"/>
        <v>月</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45678</v>
      </c>
      <c r="C33" s="116" t="str">
        <f t="shared" si="11"/>
        <v>火</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45678</v>
      </c>
      <c r="S33" s="48" t="str">
        <f t="shared" si="13"/>
        <v>火</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45679</v>
      </c>
      <c r="C34" s="116" t="str">
        <f t="shared" si="11"/>
        <v>水</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45679</v>
      </c>
      <c r="S34" s="48" t="str">
        <f t="shared" si="13"/>
        <v>水</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45680</v>
      </c>
      <c r="C35" s="116" t="str">
        <f t="shared" si="11"/>
        <v>木</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45680</v>
      </c>
      <c r="S35" s="48" t="str">
        <f t="shared" si="13"/>
        <v>木</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45681</v>
      </c>
      <c r="C36" s="116" t="str">
        <f t="shared" si="11"/>
        <v>金</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45681</v>
      </c>
      <c r="S36" s="48" t="str">
        <f t="shared" si="13"/>
        <v>金</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45682</v>
      </c>
      <c r="C37" s="116" t="str">
        <f t="shared" si="11"/>
        <v>土</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45682</v>
      </c>
      <c r="S37" s="48" t="str">
        <f t="shared" si="13"/>
        <v>土</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t="str">
        <f t="shared" si="9"/>
        <v/>
      </c>
      <c r="AF37" s="129"/>
      <c r="AH37" s="148"/>
      <c r="AI37" s="149"/>
      <c r="AJ37" s="150"/>
      <c r="AK37" s="78" t="str" cm="1">
        <f t="array" ref="AK37">_xlfn.IFS($R37="","",$AH37="振替出勤日","平",OR($AH37="祝日扱い",$T37="祝"),"祝",OR($S37="土",$S37="日"),$S37,TRUE,"平")</f>
        <v>土</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45683</v>
      </c>
      <c r="C38" s="116" t="str">
        <f t="shared" si="11"/>
        <v>日</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45683</v>
      </c>
      <c r="S38" s="48" t="str">
        <f t="shared" si="13"/>
        <v>日</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t="str">
        <f t="shared" si="9"/>
        <v/>
      </c>
      <c r="AF38" s="129"/>
      <c r="AH38" s="148"/>
      <c r="AI38" s="149"/>
      <c r="AJ38" s="150"/>
      <c r="AK38" s="78" t="str" cm="1">
        <f t="array" ref="AK38">_xlfn.IFS($R38="","",$AH38="振替出勤日","平",OR($AH38="祝日扱い",$T38="祝"),"祝",OR($S38="土",$S38="日"),$S38,TRUE,"平")</f>
        <v>日</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45684</v>
      </c>
      <c r="C39" s="116" t="str">
        <f t="shared" si="11"/>
        <v>月</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45684</v>
      </c>
      <c r="S39" s="48" t="str">
        <f t="shared" si="13"/>
        <v>月</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45685</v>
      </c>
      <c r="C40" s="116" t="str">
        <f t="shared" si="11"/>
        <v>火</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45685</v>
      </c>
      <c r="S40" s="48" t="str">
        <f t="shared" si="13"/>
        <v>火</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45686</v>
      </c>
      <c r="C41" s="116" t="str">
        <f t="shared" si="11"/>
        <v>水</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45686</v>
      </c>
      <c r="S41" s="48" t="str">
        <f t="shared" si="13"/>
        <v>水</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45687</v>
      </c>
      <c r="C42" s="116" t="str">
        <f t="shared" si="11"/>
        <v>木</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45687</v>
      </c>
      <c r="S42" s="48" t="str">
        <f t="shared" si="13"/>
        <v>木</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45688</v>
      </c>
      <c r="C43" s="116" t="str">
        <f t="shared" si="11"/>
        <v>金</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f t="shared" si="12"/>
        <v>45688</v>
      </c>
      <c r="S43" s="46" t="str">
        <f t="shared" si="13"/>
        <v>金</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9"/>
      <c r="AH43" s="148"/>
      <c r="AI43" s="149"/>
      <c r="AJ43" s="150"/>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302" t="s">
        <v>54</v>
      </c>
      <c r="Z44" s="304" t="s">
        <v>3</v>
      </c>
      <c r="AA44" s="304" t="str">
        <f>AA12</f>
        <v>休日
勤務</v>
      </c>
      <c r="AB44" s="304" t="str">
        <f>AB12</f>
        <v/>
      </c>
      <c r="AC44" s="304" t="s">
        <v>52</v>
      </c>
      <c r="AD44" s="304" t="s">
        <v>88</v>
      </c>
      <c r="AE44" s="288" t="s">
        <v>51</v>
      </c>
      <c r="AF44" s="129"/>
      <c r="AO44" s="52" t="str" cm="1">
        <f t="array" aca="1" ref="AO44" ca="1">_xlfn.IFS($AO43&lt;&gt;"","-",_xlfn.FLOOR.MATH($AN44,"0:0:1")&lt;=$AL$9,"",TRUE,IF($AK44&lt;&gt;"平",$AL$9-$AN43+$U44+IF($AL$9-$AN43+$U44&gt;=12/24,IF(AND($V44="",$AL44&gt;=8/24),1/24,$V44),0),$AL$9-$AN43+$U44+8/24+IF(AND($V44="",$AL44&gt;=8/24),1/24,$V44)))</f>
        <v/>
      </c>
    </row>
    <row r="45" spans="1:46" ht="14.25" customHeight="1">
      <c r="B45" s="290" t="s">
        <v>113</v>
      </c>
      <c r="C45" s="145" t="s">
        <v>114</v>
      </c>
      <c r="D45" s="293" t="s">
        <v>131</v>
      </c>
      <c r="E45" s="293"/>
      <c r="F45" s="293"/>
      <c r="G45" s="293"/>
      <c r="H45" s="294"/>
      <c r="I45" s="17"/>
      <c r="J45" s="295" t="s">
        <v>115</v>
      </c>
      <c r="K45" s="296"/>
      <c r="L45" s="296"/>
      <c r="M45" s="296"/>
      <c r="N45" s="296"/>
      <c r="O45" s="297"/>
      <c r="P45" s="17"/>
      <c r="Q45" s="131"/>
      <c r="R45" s="51"/>
      <c r="S45" s="52"/>
      <c r="T45" s="52"/>
      <c r="U45" s="52"/>
      <c r="V45" s="52"/>
      <c r="Y45" s="303"/>
      <c r="Z45" s="305"/>
      <c r="AA45" s="305"/>
      <c r="AB45" s="305"/>
      <c r="AC45" s="305"/>
      <c r="AD45" s="305"/>
      <c r="AE45" s="289"/>
      <c r="AF45" s="129"/>
      <c r="AG45" s="50"/>
      <c r="AH45" s="50"/>
      <c r="AI45" s="50"/>
      <c r="AJ45" s="50"/>
      <c r="AK45" s="50"/>
      <c r="AL45" s="26" t="s">
        <v>7</v>
      </c>
      <c r="AN45" s="26" t="s">
        <v>3</v>
      </c>
    </row>
    <row r="46" spans="1:46" ht="14.25" customHeight="1">
      <c r="B46" s="291"/>
      <c r="C46" s="146" t="s">
        <v>114</v>
      </c>
      <c r="D46" s="298" t="s">
        <v>116</v>
      </c>
      <c r="E46" s="298"/>
      <c r="F46" s="298"/>
      <c r="G46" s="298"/>
      <c r="H46" s="299"/>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168</v>
      </c>
      <c r="AF46" s="129"/>
      <c r="AG46" s="84"/>
      <c r="AH46" s="50"/>
      <c r="AI46" s="50"/>
      <c r="AJ46" s="50"/>
      <c r="AK46" s="84"/>
      <c r="AL46" s="85">
        <f ca="1">_xlfn.FLOOR.MATH(ROUND(SUM(AL$13:AL$43)*24,5),"0.25")</f>
        <v>0</v>
      </c>
      <c r="AN46" s="85">
        <f ca="1">_xlfn.FLOOR.MATH(ROUND(MAX(AN$13:AN$43)*24,5),"0.25")</f>
        <v>0</v>
      </c>
    </row>
    <row r="47" spans="1:46" ht="14.25" customHeight="1">
      <c r="B47" s="292"/>
      <c r="C47" s="147" t="s">
        <v>114</v>
      </c>
      <c r="D47" s="300" t="s">
        <v>117</v>
      </c>
      <c r="E47" s="300"/>
      <c r="F47" s="300"/>
      <c r="G47" s="300"/>
      <c r="H47" s="301"/>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72" t="s">
        <v>118</v>
      </c>
      <c r="C48" s="272"/>
      <c r="D48" s="272"/>
      <c r="E48" s="272"/>
      <c r="F48" s="272"/>
      <c r="G48" s="272"/>
      <c r="H48" s="272"/>
      <c r="I48" s="272"/>
      <c r="J48" s="272"/>
      <c r="K48" s="273" t="s">
        <v>119</v>
      </c>
      <c r="L48" s="273"/>
      <c r="M48" s="273"/>
      <c r="N48" s="274" t="str">
        <f>TEXT((SUMPRODUCT($E$13:$E$43,$G$13:$G$43,ROW($B$13:$B$43))+SUM($F$13:$F$43))*100000+COUNTA($F$13:$F$43),"000-0000")</f>
        <v>000-0000</v>
      </c>
      <c r="O48" s="274"/>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168</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75" t="s">
        <v>84</v>
      </c>
      <c r="C50" s="276"/>
      <c r="D50" s="114"/>
      <c r="E50" s="115"/>
      <c r="F50" s="115"/>
      <c r="G50" s="115"/>
      <c r="H50" s="115"/>
      <c r="I50" s="115"/>
      <c r="J50" s="277"/>
      <c r="K50" s="277"/>
      <c r="L50" s="277"/>
      <c r="M50" s="277"/>
      <c r="N50" s="277"/>
      <c r="O50" s="278"/>
      <c r="Q50" s="128"/>
      <c r="R50" s="279"/>
      <c r="S50" s="280"/>
      <c r="T50" s="280"/>
      <c r="U50" s="280"/>
      <c r="V50" s="280"/>
      <c r="W50" s="280"/>
      <c r="X50" s="280"/>
      <c r="Y50" s="280"/>
      <c r="Z50" s="280"/>
      <c r="AA50" s="280"/>
      <c r="AB50" s="280"/>
      <c r="AC50" s="280"/>
      <c r="AD50" s="280"/>
      <c r="AE50" s="281"/>
      <c r="AF50" s="129"/>
      <c r="AP50" s="15"/>
      <c r="AR50" s="15"/>
      <c r="AS50" s="15"/>
    </row>
    <row r="51" spans="2:46">
      <c r="B51" s="23"/>
      <c r="C51" s="23"/>
      <c r="D51" s="23"/>
      <c r="Q51" s="128"/>
      <c r="R51" s="266"/>
      <c r="S51" s="267"/>
      <c r="T51" s="267"/>
      <c r="U51" s="267"/>
      <c r="V51" s="267"/>
      <c r="W51" s="267"/>
      <c r="X51" s="267"/>
      <c r="Y51" s="267"/>
      <c r="Z51" s="267"/>
      <c r="AA51" s="267"/>
      <c r="AB51" s="267"/>
      <c r="AC51" s="267"/>
      <c r="AD51" s="267"/>
      <c r="AE51" s="268"/>
      <c r="AF51" s="129"/>
      <c r="AP51" s="15"/>
      <c r="AR51" s="15"/>
      <c r="AS51" s="15"/>
      <c r="AT51" s="15"/>
    </row>
    <row r="52" spans="2:46">
      <c r="B52" s="23"/>
      <c r="C52" s="23"/>
      <c r="D52" s="23"/>
      <c r="Q52" s="128"/>
      <c r="R52" s="266" t="str">
        <f ca="1">IF(AND($AK$7*$AL$7&gt;0,$Z$47&lt;0),"時間外勤務として"&amp;VLOOKUP($AI$7,設定!$G:$I,3,0)*24&amp;"H×"&amp;$AK$7&amp;"/"&amp;$AL$7&amp;"日＝"&amp;ROUND($AK$9*24,2)&amp;"H以降よりご請求致します。","")</f>
        <v/>
      </c>
      <c r="S52" s="267"/>
      <c r="T52" s="267"/>
      <c r="U52" s="267"/>
      <c r="V52" s="267"/>
      <c r="W52" s="267"/>
      <c r="X52" s="267"/>
      <c r="Y52" s="267"/>
      <c r="Z52" s="267"/>
      <c r="AA52" s="267"/>
      <c r="AB52" s="267"/>
      <c r="AC52" s="267"/>
      <c r="AD52" s="267"/>
      <c r="AE52" s="268"/>
      <c r="AF52" s="129"/>
      <c r="AP52" s="15"/>
      <c r="AR52" s="15"/>
      <c r="AS52" s="15"/>
      <c r="AT52" s="15"/>
    </row>
    <row r="53" spans="2:46">
      <c r="B53" s="23"/>
      <c r="C53" s="23"/>
      <c r="D53" s="23"/>
      <c r="Q53" s="128"/>
      <c r="R53" s="266" t="str">
        <f ca="1">IF(AND(COUNTIF($AO$13:$AO$44,"-")&gt;0,$AK$7*$AL$7&gt;0),"60H×"&amp;$AK$7&amp;"/"&amp;$AL$7&amp;"日＝"&amp;ROUND($AL$9*24,2)&amp;"H以降よりご請求致します。","")</f>
        <v/>
      </c>
      <c r="S53" s="267"/>
      <c r="T53" s="267"/>
      <c r="U53" s="267"/>
      <c r="V53" s="267"/>
      <c r="W53" s="267"/>
      <c r="X53" s="267"/>
      <c r="Y53" s="267"/>
      <c r="Z53" s="267"/>
      <c r="AA53" s="267"/>
      <c r="AB53" s="267"/>
      <c r="AC53" s="267"/>
      <c r="AD53" s="267"/>
      <c r="AE53" s="268"/>
      <c r="AF53" s="129"/>
      <c r="AJ53" s="86"/>
      <c r="AP53" s="15"/>
      <c r="AT53" s="15"/>
    </row>
    <row r="54" spans="2:46">
      <c r="B54" s="23"/>
      <c r="C54" s="23"/>
      <c r="D54" s="23"/>
      <c r="Q54" s="128"/>
      <c r="R54" s="269" t="str" cm="1">
        <f t="array" aca="1" ref="R54" ca="1">IFERROR("※"&amp;TEXT(INDEX($R$13:$R$44,MATCH("-",$AO$13:$AO$44,0)-1),"M/d  ")&amp;TEXT(INDEX($AO$13:$AO$44,MATCH("-",$AO$13:$AO$44,0)-1),"h:mm")&amp;"以降60H超","")</f>
        <v/>
      </c>
      <c r="S54" s="270"/>
      <c r="T54" s="270"/>
      <c r="U54" s="270"/>
      <c r="V54" s="270"/>
      <c r="W54" s="270"/>
      <c r="X54" s="270"/>
      <c r="Y54" s="270"/>
      <c r="Z54" s="270"/>
      <c r="AA54" s="270"/>
      <c r="AB54" s="270"/>
      <c r="AC54" s="270"/>
      <c r="AD54" s="270"/>
      <c r="AE54" s="271"/>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mergeCells count="50">
    <mergeCell ref="AM4:AM6"/>
    <mergeCell ref="E3:H3"/>
    <mergeCell ref="J3:K3"/>
    <mergeCell ref="L3:O3"/>
    <mergeCell ref="E4:H4"/>
    <mergeCell ref="K4:N4"/>
    <mergeCell ref="AH4:AH6"/>
    <mergeCell ref="AI4:AI6"/>
    <mergeCell ref="AJ4:AJ6"/>
    <mergeCell ref="AK4:AK6"/>
    <mergeCell ref="AL4:AL6"/>
    <mergeCell ref="E5:H6"/>
    <mergeCell ref="K5:L5"/>
    <mergeCell ref="M5:O5"/>
    <mergeCell ref="M6:O6"/>
    <mergeCell ref="E7:H8"/>
    <mergeCell ref="M7:O7"/>
    <mergeCell ref="L8:O8"/>
    <mergeCell ref="E9:H9"/>
    <mergeCell ref="E11:H11"/>
    <mergeCell ref="J11:O11"/>
    <mergeCell ref="U11:X11"/>
    <mergeCell ref="AK11:AN11"/>
    <mergeCell ref="AE44:AE45"/>
    <mergeCell ref="B45:B47"/>
    <mergeCell ref="D45:H45"/>
    <mergeCell ref="J45:O45"/>
    <mergeCell ref="D46:H46"/>
    <mergeCell ref="D47:H47"/>
    <mergeCell ref="Y44:Y45"/>
    <mergeCell ref="Z44:Z45"/>
    <mergeCell ref="AA44:AA45"/>
    <mergeCell ref="AB44:AB45"/>
    <mergeCell ref="AC44:AC45"/>
    <mergeCell ref="AD44:AD45"/>
    <mergeCell ref="R51:AE51"/>
    <mergeCell ref="R52:AE52"/>
    <mergeCell ref="R53:AE53"/>
    <mergeCell ref="R54:AE54"/>
    <mergeCell ref="B48:J48"/>
    <mergeCell ref="K48:M48"/>
    <mergeCell ref="N48:O48"/>
    <mergeCell ref="B50:C50"/>
    <mergeCell ref="J50:O50"/>
    <mergeCell ref="R50:AE50"/>
    <mergeCell ref="B9:D9"/>
    <mergeCell ref="B7:D8"/>
    <mergeCell ref="B3:D3"/>
    <mergeCell ref="B4:D4"/>
    <mergeCell ref="B5:D6"/>
  </mergeCells>
  <phoneticPr fontId="1"/>
  <conditionalFormatting sqref="B13:D43">
    <cfRule type="expression" dxfId="111" priority="4">
      <formula>OR($C13="土",$C13="日",$D13="祝")</formula>
    </cfRule>
  </conditionalFormatting>
  <conditionalFormatting sqref="B13:H42 J13:O42">
    <cfRule type="expression" dxfId="110" priority="3">
      <formula>$C13&lt;&gt;"土"</formula>
    </cfRule>
  </conditionalFormatting>
  <conditionalFormatting sqref="R13:T43">
    <cfRule type="expression" dxfId="109" priority="8">
      <formula>OR($S13="土",$S13="日",$T13="祝")</formula>
    </cfRule>
  </conditionalFormatting>
  <conditionalFormatting sqref="R13:AE42 AH13:AO42">
    <cfRule type="expression" dxfId="108" priority="5">
      <formula>$S13&lt;&gt;"土"</formula>
    </cfRule>
  </conditionalFormatting>
  <conditionalFormatting sqref="U13:X43">
    <cfRule type="expression" dxfId="107" priority="1">
      <formula>_xlfn.ISFORMULA(U13)</formula>
    </cfRule>
  </conditionalFormatting>
  <conditionalFormatting sqref="AH13:AH43">
    <cfRule type="expression" dxfId="106" priority="6">
      <formula>$AH13&lt;&gt;""</formula>
    </cfRule>
  </conditionalFormatting>
  <conditionalFormatting sqref="AI13:AJ43">
    <cfRule type="expression" dxfId="105" priority="7">
      <formula>AI13&lt;&gt;""</formula>
    </cfRule>
  </conditionalFormatting>
  <conditionalFormatting sqref="AJ7">
    <cfRule type="expression" dxfId="104" priority="2">
      <formula>COUNTIF($AI$7,"*H日*")&gt;0</formula>
    </cfRule>
  </conditionalFormatting>
  <dataValidations count="2">
    <dataValidation type="list" allowBlank="1" showInputMessage="1" showErrorMessage="1" sqref="AJ7" xr:uid="{9692DA6C-8B4C-4FF7-822B-0AF2E205A43E}">
      <formula1>"休日,法定外・法定"</formula1>
    </dataValidation>
    <dataValidation type="date" operator="greaterThan" allowBlank="1" showInputMessage="1" showErrorMessage="1" sqref="AH7" xr:uid="{85FF813D-BEF8-409B-BFED-FF39354CFF97}">
      <formula1>42369</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C166C911-8EB8-4182-89CB-A1C6059BFD8B}">
          <x14:formula1>
            <xm:f>設定!$M$3:$M$98</xm:f>
          </x14:formula1>
          <xm:sqref>E13:E43</xm:sqref>
        </x14:dataValidation>
        <x14:dataValidation type="list" allowBlank="1" showInputMessage="1" showErrorMessage="1" xr:uid="{D307E722-8EEF-4178-B3E6-BBE840B6E94C}">
          <x14:formula1>
            <xm:f>設定!$O$3:$O$23</xm:f>
          </x14:formula1>
          <xm:sqref>F13:F43</xm:sqref>
        </x14:dataValidation>
        <x14:dataValidation type="list" allowBlank="1" showInputMessage="1" showErrorMessage="1" xr:uid="{26912C02-0A31-4C7E-B96E-463D73C0C309}">
          <x14:formula1>
            <xm:f>設定!$N$3:$N$139</xm:f>
          </x14:formula1>
          <xm:sqref>G13:G43</xm:sqref>
        </x14:dataValidation>
        <x14:dataValidation type="list" allowBlank="1" showInputMessage="1" showErrorMessage="1" xr:uid="{5C911C38-926C-4BD3-9D9A-FBABB055A36E}">
          <x14:formula1>
            <xm:f>設定!$G$3:$G$23</xm:f>
          </x14:formula1>
          <xm:sqref>AI7</xm:sqref>
        </x14:dataValidation>
        <x14:dataValidation type="list" allowBlank="1" showInputMessage="1" showErrorMessage="1" xr:uid="{B22DEED5-143F-419D-BC56-687DAA306F3B}">
          <x14:formula1>
            <xm:f>設定!$K$3:$K$7</xm:f>
          </x14:formula1>
          <xm:sqref>AH13:AH43</xm:sqref>
        </x14:dataValidation>
        <x14:dataValidation type="list" allowBlank="1" showInputMessage="1" showErrorMessage="1" xr:uid="{4FC17EBB-CEEE-49C9-8455-0F4B5A52E75C}">
          <x14:formula1>
            <xm:f>設定!$T$14:$T$20</xm:f>
          </x14:formula1>
          <xm:sqref>E7:H8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94062-6A40-4D22-A774-CC96A77DE0E1}">
  <sheetPr codeName="Sheet3">
    <pageSetUpPr fitToPage="1"/>
  </sheetPr>
  <dimension ref="A1:AT124"/>
  <sheetViews>
    <sheetView zoomScale="115" zoomScaleNormal="115" zoomScaleSheetLayoutView="100" workbookViewId="0">
      <selection activeCell="E29" activeCellId="1" sqref="R2:R4 E29"/>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2024</v>
      </c>
      <c r="F1" s="55">
        <v>12</v>
      </c>
      <c r="G1" s="56" t="s">
        <v>89</v>
      </c>
      <c r="H1" s="57" t="s">
        <v>90</v>
      </c>
      <c r="I1" s="13"/>
      <c r="Q1" s="123"/>
      <c r="R1" s="124" t="str">
        <f>TEXT($AH$9,"yyyy/m/d")&amp;" ～ "&amp;IF(YEAR($AH$7)=YEAR($AH$9),TEXT($AH$7,"m/d"),TEXT($AH$7,"yyyy/m/d"))</f>
        <v>2024/12/1 ～ 12/31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9" t="s">
        <v>145</v>
      </c>
      <c r="C3" s="229"/>
      <c r="D3" s="229"/>
      <c r="E3" s="256"/>
      <c r="F3" s="256"/>
      <c r="G3" s="256"/>
      <c r="H3" s="256"/>
      <c r="J3" s="262" t="s">
        <v>4</v>
      </c>
      <c r="K3" s="262"/>
      <c r="L3" s="263" t="s">
        <v>5</v>
      </c>
      <c r="M3" s="263"/>
      <c r="N3" s="263"/>
      <c r="O3" s="263"/>
      <c r="Q3" s="128"/>
      <c r="S3" s="18"/>
      <c r="T3" s="18"/>
      <c r="U3" s="18"/>
      <c r="V3" s="18"/>
      <c r="W3" s="18"/>
      <c r="X3" s="18"/>
      <c r="Y3" s="117" t="s">
        <v>4</v>
      </c>
      <c r="Z3" s="117"/>
      <c r="AA3" s="117" t="s">
        <v>5</v>
      </c>
      <c r="AB3" s="117"/>
      <c r="AC3" s="110"/>
      <c r="AD3" s="117"/>
      <c r="AF3" s="129"/>
      <c r="AQ3" s="14"/>
      <c r="AR3" s="14"/>
      <c r="AS3" s="14"/>
    </row>
    <row r="4" spans="1:45" ht="19.5" customHeight="1" thickBot="1">
      <c r="B4" s="229" t="s">
        <v>146</v>
      </c>
      <c r="C4" s="229"/>
      <c r="D4" s="229"/>
      <c r="E4" s="264"/>
      <c r="F4" s="264"/>
      <c r="G4" s="264"/>
      <c r="H4" s="264"/>
      <c r="J4" s="19" t="s">
        <v>23</v>
      </c>
      <c r="K4" s="265"/>
      <c r="L4" s="265"/>
      <c r="M4" s="265"/>
      <c r="N4" s="265"/>
      <c r="O4" s="59" t="s">
        <v>91</v>
      </c>
      <c r="Q4" s="128"/>
      <c r="S4" s="70"/>
      <c r="T4" s="70"/>
      <c r="U4" s="70"/>
      <c r="V4" s="70"/>
      <c r="W4" s="58"/>
      <c r="X4" s="58"/>
      <c r="Y4" s="69" t="s">
        <v>23</v>
      </c>
      <c r="Z4" s="69"/>
      <c r="AA4" s="117" t="str">
        <f>$K$4&amp;""</f>
        <v/>
      </c>
      <c r="AB4" s="69"/>
      <c r="AC4" s="110"/>
      <c r="AD4" s="117"/>
      <c r="AF4" s="129"/>
      <c r="AH4" s="223" t="s">
        <v>20</v>
      </c>
      <c r="AI4" s="223" t="s">
        <v>9</v>
      </c>
      <c r="AJ4" s="223" t="s">
        <v>53</v>
      </c>
      <c r="AK4" s="222" t="s">
        <v>85</v>
      </c>
      <c r="AL4" s="222" t="s">
        <v>86</v>
      </c>
      <c r="AM4" s="222" t="s">
        <v>87</v>
      </c>
      <c r="AQ4" s="14"/>
      <c r="AR4" s="14"/>
      <c r="AS4" s="14"/>
    </row>
    <row r="5" spans="1:45" ht="5.25" customHeight="1" thickTop="1">
      <c r="B5" s="230" t="s">
        <v>147</v>
      </c>
      <c r="C5" s="230"/>
      <c r="D5" s="230"/>
      <c r="E5" s="255"/>
      <c r="F5" s="255"/>
      <c r="G5" s="255"/>
      <c r="H5" s="255"/>
      <c r="I5" s="60"/>
      <c r="J5" s="61"/>
      <c r="K5" s="257"/>
      <c r="L5" s="257"/>
      <c r="M5" s="258"/>
      <c r="N5" s="258"/>
      <c r="O5" s="258"/>
      <c r="Q5" s="128"/>
      <c r="T5" s="52"/>
      <c r="U5" s="52"/>
      <c r="V5" s="52"/>
      <c r="W5" s="52"/>
      <c r="AB5" s="52"/>
      <c r="AC5" s="52"/>
      <c r="AF5" s="129"/>
      <c r="AH5" s="223"/>
      <c r="AI5" s="223"/>
      <c r="AJ5" s="223"/>
      <c r="AK5" s="223"/>
      <c r="AL5" s="223"/>
      <c r="AM5" s="223"/>
      <c r="AQ5" s="14"/>
      <c r="AR5" s="14"/>
      <c r="AS5" s="14"/>
    </row>
    <row r="6" spans="1:45" ht="13.5" customHeight="1">
      <c r="B6" s="230"/>
      <c r="C6" s="230"/>
      <c r="D6" s="230"/>
      <c r="E6" s="256"/>
      <c r="F6" s="256"/>
      <c r="G6" s="256"/>
      <c r="H6" s="256"/>
      <c r="I6" s="60"/>
      <c r="J6" s="62" t="s">
        <v>92</v>
      </c>
      <c r="K6" s="62"/>
      <c r="L6" s="63" t="s">
        <v>93</v>
      </c>
      <c r="M6" s="259" t="str">
        <f>設定!$R$2</f>
        <v>03-5501-1271</v>
      </c>
      <c r="N6" s="259"/>
      <c r="O6" s="259"/>
      <c r="Q6" s="128"/>
      <c r="S6" s="58"/>
      <c r="T6" s="58"/>
      <c r="U6" s="58"/>
      <c r="V6" s="58"/>
      <c r="W6" s="58"/>
      <c r="X6" s="58"/>
      <c r="Y6" s="58"/>
      <c r="Z6" s="58"/>
      <c r="AB6" s="58"/>
      <c r="AC6" s="52"/>
      <c r="AF6" s="129"/>
      <c r="AH6" s="223"/>
      <c r="AI6" s="223"/>
      <c r="AJ6" s="223"/>
      <c r="AK6" s="223"/>
      <c r="AL6" s="223"/>
      <c r="AM6" s="223"/>
      <c r="AQ6" s="14"/>
      <c r="AR6" s="14"/>
      <c r="AS6" s="14"/>
    </row>
    <row r="7" spans="1:45">
      <c r="B7" s="230" t="s">
        <v>148</v>
      </c>
      <c r="C7" s="230"/>
      <c r="D7" s="230"/>
      <c r="E7" s="247" t="s">
        <v>94</v>
      </c>
      <c r="F7" s="247"/>
      <c r="G7" s="247"/>
      <c r="H7" s="247"/>
      <c r="I7" s="60"/>
      <c r="J7" s="64" t="s">
        <v>95</v>
      </c>
      <c r="K7" s="64"/>
      <c r="L7" s="65" t="s">
        <v>96</v>
      </c>
      <c r="M7" s="249" t="str">
        <f>設定!$R$3</f>
        <v>03-5501-1281</v>
      </c>
      <c r="N7" s="249"/>
      <c r="O7" s="249"/>
      <c r="Q7" s="128"/>
      <c r="S7" s="58"/>
      <c r="T7" s="58"/>
      <c r="U7" s="58"/>
      <c r="V7" s="58"/>
      <c r="W7" s="58"/>
      <c r="X7" s="58"/>
      <c r="Y7" s="58"/>
      <c r="Z7" s="58"/>
      <c r="AB7" s="58"/>
      <c r="AC7" s="52"/>
      <c r="AF7" s="129"/>
      <c r="AH7" s="90">
        <f>EOMONTH($B$13,0)</f>
        <v>45657</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30"/>
      <c r="C8" s="230"/>
      <c r="D8" s="230"/>
      <c r="E8" s="248"/>
      <c r="F8" s="248"/>
      <c r="G8" s="248"/>
      <c r="H8" s="248"/>
      <c r="I8" s="60"/>
      <c r="J8" s="66" t="s">
        <v>97</v>
      </c>
      <c r="K8" s="66"/>
      <c r="L8" s="250" t="str">
        <f>設定!$R$4</f>
        <v>https://wa-ki.jp/expenses-et/</v>
      </c>
      <c r="M8" s="250"/>
      <c r="N8" s="250"/>
      <c r="O8" s="250"/>
      <c r="Q8" s="128"/>
      <c r="AC8" s="52"/>
      <c r="AF8" s="129"/>
      <c r="AH8" s="160" t="s">
        <v>21</v>
      </c>
      <c r="AI8" s="160"/>
      <c r="AJ8" s="160"/>
      <c r="AK8" s="160" t="s">
        <v>10</v>
      </c>
      <c r="AL8" s="160" t="s">
        <v>79</v>
      </c>
      <c r="AM8" s="160"/>
      <c r="AP8" s="14" t="str">
        <f t="shared" ca="1" si="0"/>
        <v/>
      </c>
      <c r="AQ8" s="14"/>
      <c r="AR8" s="14"/>
      <c r="AS8" s="14"/>
    </row>
    <row r="9" spans="1:45" ht="21.95" customHeight="1">
      <c r="B9" s="231" t="s">
        <v>149</v>
      </c>
      <c r="C9" s="231"/>
      <c r="D9" s="231"/>
      <c r="E9" s="232" t="s">
        <v>98</v>
      </c>
      <c r="F9" s="232"/>
      <c r="G9" s="232"/>
      <c r="H9" s="232"/>
      <c r="I9" s="60"/>
      <c r="J9" s="60"/>
      <c r="K9" s="60"/>
      <c r="L9" s="60"/>
      <c r="M9" s="60"/>
      <c r="N9" s="60"/>
      <c r="O9" s="60"/>
      <c r="Q9" s="128"/>
      <c r="AC9" s="52"/>
      <c r="AF9" s="129"/>
      <c r="AH9" s="24">
        <f>IF($AH$7=EOMONTH($AH$7,0),EOMONTH($AH$7,-1)+1,EDATE($AH$7,-1)+1)</f>
        <v>45627</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306" t="s">
        <v>99</v>
      </c>
      <c r="F11" s="306"/>
      <c r="G11" s="306"/>
      <c r="H11" s="306"/>
      <c r="I11" s="92" t="s">
        <v>100</v>
      </c>
      <c r="J11" s="285" t="s">
        <v>101</v>
      </c>
      <c r="K11" s="286"/>
      <c r="L11" s="286"/>
      <c r="M11" s="286"/>
      <c r="N11" s="286"/>
      <c r="O11" s="307"/>
      <c r="P11" s="17"/>
      <c r="Q11" s="130"/>
      <c r="R11" s="29"/>
      <c r="S11" s="30"/>
      <c r="T11" s="30"/>
      <c r="U11" s="282" t="s">
        <v>50</v>
      </c>
      <c r="V11" s="283"/>
      <c r="W11" s="283"/>
      <c r="X11" s="284"/>
      <c r="Y11" s="30"/>
      <c r="Z11" s="30"/>
      <c r="AA11" s="30"/>
      <c r="AB11" s="30"/>
      <c r="AC11" s="30"/>
      <c r="AD11" s="30"/>
      <c r="AE11" s="31"/>
      <c r="AF11" s="129"/>
      <c r="AH11" s="32" t="s">
        <v>12</v>
      </c>
      <c r="AI11" s="33" t="s">
        <v>11</v>
      </c>
      <c r="AJ11" s="33" t="s">
        <v>11</v>
      </c>
      <c r="AK11" s="285" t="s">
        <v>77</v>
      </c>
      <c r="AL11" s="286"/>
      <c r="AM11" s="286"/>
      <c r="AN11" s="287"/>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45627</v>
      </c>
      <c r="C13" s="116" t="str">
        <f>IF(B13="","",TEXT($B13,"aaa"))</f>
        <v>日</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45627</v>
      </c>
      <c r="S13" s="46" t="str">
        <f>IF(R13="","",TEXT($R13,"aaa"))</f>
        <v>日</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9"/>
      <c r="AH13" s="148"/>
      <c r="AI13" s="149"/>
      <c r="AJ13" s="150"/>
      <c r="AK13" s="78" t="str" cm="1">
        <f t="array" ref="AK13">_xlfn.IFS($R13="","",$AH13="振替出勤日","平",OR($AH13="祝日扱い",$T13="祝"),"祝",OR($S13="土",$S13="日"),$S13,TRUE,"平")</f>
        <v>日</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45628</v>
      </c>
      <c r="C14" s="116" t="str">
        <f t="shared" ref="C14:C43" si="11">IF(B14="","",TEXT($B14,"aaa"))</f>
        <v>月</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45628</v>
      </c>
      <c r="S14" s="46" t="str">
        <f t="shared" ref="S14:S43" si="13">IF(R14="","",TEXT($R14,"aaa"))</f>
        <v>月</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45629</v>
      </c>
      <c r="C15" s="116" t="str">
        <f t="shared" si="11"/>
        <v>火</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45629</v>
      </c>
      <c r="S15" s="46" t="str">
        <f t="shared" si="13"/>
        <v>火</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45630</v>
      </c>
      <c r="C16" s="116" t="str">
        <f t="shared" si="11"/>
        <v>水</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45630</v>
      </c>
      <c r="S16" s="48" t="str">
        <f t="shared" si="13"/>
        <v>水</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45631</v>
      </c>
      <c r="C17" s="116" t="str">
        <f t="shared" si="11"/>
        <v>木</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45631</v>
      </c>
      <c r="S17" s="48" t="str">
        <f t="shared" si="13"/>
        <v>木</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45632</v>
      </c>
      <c r="C18" s="116" t="str">
        <f t="shared" si="11"/>
        <v>金</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45632</v>
      </c>
      <c r="S18" s="48" t="str">
        <f t="shared" si="13"/>
        <v>金</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45633</v>
      </c>
      <c r="C19" s="116" t="str">
        <f t="shared" si="11"/>
        <v>土</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45633</v>
      </c>
      <c r="S19" s="48" t="str">
        <f t="shared" si="13"/>
        <v>土</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t="str">
        <f t="shared" si="9"/>
        <v/>
      </c>
      <c r="AF19" s="129"/>
      <c r="AH19" s="148"/>
      <c r="AI19" s="149"/>
      <c r="AJ19" s="150"/>
      <c r="AK19" s="78" t="str" cm="1">
        <f t="array" ref="AK19">_xlfn.IFS($R19="","",$AH19="振替出勤日","平",OR($AH19="祝日扱い",$T19="祝"),"祝",OR($S19="土",$S19="日"),$S19,TRUE,"平")</f>
        <v>土</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45634</v>
      </c>
      <c r="C20" s="116" t="str">
        <f t="shared" si="11"/>
        <v>日</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45634</v>
      </c>
      <c r="S20" s="48" t="str">
        <f t="shared" si="13"/>
        <v>日</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t="str">
        <f t="shared" si="9"/>
        <v/>
      </c>
      <c r="AF20" s="129"/>
      <c r="AH20" s="148"/>
      <c r="AI20" s="149"/>
      <c r="AJ20" s="150"/>
      <c r="AK20" s="78" t="str" cm="1">
        <f t="array" ref="AK20">_xlfn.IFS($R20="","",$AH20="振替出勤日","平",OR($AH20="祝日扱い",$T20="祝"),"祝",OR($S20="土",$S20="日"),$S20,TRUE,"平")</f>
        <v>日</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45635</v>
      </c>
      <c r="C21" s="116" t="str">
        <f t="shared" si="11"/>
        <v>月</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45635</v>
      </c>
      <c r="S21" s="48" t="str">
        <f t="shared" si="13"/>
        <v>月</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45636</v>
      </c>
      <c r="C22" s="116" t="str">
        <f t="shared" si="11"/>
        <v>火</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45636</v>
      </c>
      <c r="S22" s="48" t="str">
        <f t="shared" si="13"/>
        <v>火</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45637</v>
      </c>
      <c r="C23" s="116" t="str">
        <f t="shared" si="11"/>
        <v>水</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45637</v>
      </c>
      <c r="S23" s="48" t="str">
        <f t="shared" si="13"/>
        <v>水</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45638</v>
      </c>
      <c r="C24" s="116" t="str">
        <f t="shared" si="11"/>
        <v>木</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45638</v>
      </c>
      <c r="S24" s="48" t="str">
        <f t="shared" si="13"/>
        <v>木</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45639</v>
      </c>
      <c r="C25" s="116" t="str">
        <f t="shared" si="11"/>
        <v>金</v>
      </c>
      <c r="D25" s="98" t="str" cm="1">
        <f t="array" ref="D25">_xlfn.IFS($C25="日","",COUNTIF(設定!$A:$A,$B25)=1,"祝",$C25&lt;&gt;"日","")</f>
        <v/>
      </c>
      <c r="E25" s="99"/>
      <c r="F25" s="100"/>
      <c r="G25" s="100"/>
      <c r="H25" s="101"/>
      <c r="I25" s="152"/>
      <c r="J25" s="102" t="s">
        <v>112</v>
      </c>
      <c r="K25" s="67" t="s">
        <v>112</v>
      </c>
      <c r="L25" s="67" t="s">
        <v>112</v>
      </c>
      <c r="M25" s="67" t="s">
        <v>112</v>
      </c>
      <c r="N25" s="67" t="s">
        <v>112</v>
      </c>
      <c r="O25" s="68" t="s">
        <v>112</v>
      </c>
      <c r="Q25" s="128"/>
      <c r="R25" s="45">
        <f t="shared" si="12"/>
        <v>45639</v>
      </c>
      <c r="S25" s="48" t="str">
        <f t="shared" si="13"/>
        <v>金</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9"/>
      <c r="AH25" s="148"/>
      <c r="AI25" s="149"/>
      <c r="AJ25" s="150"/>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45640</v>
      </c>
      <c r="C26" s="116" t="str">
        <f t="shared" si="11"/>
        <v>土</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45640</v>
      </c>
      <c r="S26" s="48" t="str">
        <f t="shared" si="13"/>
        <v>土</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t="str">
        <f t="shared" si="9"/>
        <v/>
      </c>
      <c r="AF26" s="129"/>
      <c r="AH26" s="148"/>
      <c r="AI26" s="149"/>
      <c r="AJ26" s="150"/>
      <c r="AK26" s="78" t="str" cm="1">
        <f t="array" ref="AK26">_xlfn.IFS($R26="","",$AH26="振替出勤日","平",OR($AH26="祝日扱い",$T26="祝"),"祝",OR($S26="土",$S26="日"),$S26,TRUE,"平")</f>
        <v>土</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45641</v>
      </c>
      <c r="C27" s="116" t="str">
        <f t="shared" si="11"/>
        <v>日</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45641</v>
      </c>
      <c r="S27" s="48" t="str">
        <f t="shared" si="13"/>
        <v>日</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9"/>
      <c r="AH27" s="148"/>
      <c r="AI27" s="149"/>
      <c r="AJ27" s="150"/>
      <c r="AK27" s="78" t="str" cm="1">
        <f t="array" ref="AK27">_xlfn.IFS($R27="","",$AH27="振替出勤日","平",OR($AH27="祝日扱い",$T27="祝"),"祝",OR($S27="土",$S27="日"),$S27,TRUE,"平")</f>
        <v>日</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45642</v>
      </c>
      <c r="C28" s="116" t="str">
        <f t="shared" si="11"/>
        <v>月</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45642</v>
      </c>
      <c r="S28" s="48" t="str">
        <f t="shared" si="13"/>
        <v>月</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45643</v>
      </c>
      <c r="C29" s="116" t="str">
        <f t="shared" si="11"/>
        <v>火</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45643</v>
      </c>
      <c r="S29" s="48" t="str">
        <f t="shared" si="13"/>
        <v>火</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45644</v>
      </c>
      <c r="C30" s="116" t="str">
        <f t="shared" si="11"/>
        <v>水</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45644</v>
      </c>
      <c r="S30" s="48" t="str">
        <f t="shared" si="13"/>
        <v>水</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45645</v>
      </c>
      <c r="C31" s="116" t="str">
        <f t="shared" si="11"/>
        <v>木</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45645</v>
      </c>
      <c r="S31" s="48" t="str">
        <f t="shared" si="13"/>
        <v>木</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45646</v>
      </c>
      <c r="C32" s="116" t="str">
        <f t="shared" si="11"/>
        <v>金</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45646</v>
      </c>
      <c r="S32" s="48" t="str">
        <f t="shared" si="13"/>
        <v>金</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45647</v>
      </c>
      <c r="C33" s="116" t="str">
        <f t="shared" si="11"/>
        <v>土</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45647</v>
      </c>
      <c r="S33" s="48" t="str">
        <f t="shared" si="13"/>
        <v>土</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9"/>
      <c r="AH33" s="148"/>
      <c r="AI33" s="149"/>
      <c r="AJ33" s="150"/>
      <c r="AK33" s="78" t="str" cm="1">
        <f t="array" ref="AK33">_xlfn.IFS($R33="","",$AH33="振替出勤日","平",OR($AH33="祝日扱い",$T33="祝"),"祝",OR($S33="土",$S33="日"),$S33,TRUE,"平")</f>
        <v>土</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45648</v>
      </c>
      <c r="C34" s="116" t="str">
        <f t="shared" si="11"/>
        <v>日</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45648</v>
      </c>
      <c r="S34" s="48" t="str">
        <f t="shared" si="13"/>
        <v>日</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9"/>
      <c r="AH34" s="148"/>
      <c r="AI34" s="149"/>
      <c r="AJ34" s="150"/>
      <c r="AK34" s="78" t="str" cm="1">
        <f t="array" ref="AK34">_xlfn.IFS($R34="","",$AH34="振替出勤日","平",OR($AH34="祝日扱い",$T34="祝"),"祝",OR($S34="土",$S34="日"),$S34,TRUE,"平")</f>
        <v>日</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45649</v>
      </c>
      <c r="C35" s="116" t="str">
        <f t="shared" si="11"/>
        <v>月</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45649</v>
      </c>
      <c r="S35" s="48" t="str">
        <f t="shared" si="13"/>
        <v>月</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45650</v>
      </c>
      <c r="C36" s="116" t="str">
        <f t="shared" si="11"/>
        <v>火</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45650</v>
      </c>
      <c r="S36" s="48" t="str">
        <f t="shared" si="13"/>
        <v>火</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45651</v>
      </c>
      <c r="C37" s="116" t="str">
        <f t="shared" si="11"/>
        <v>水</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45651</v>
      </c>
      <c r="S37" s="48" t="str">
        <f t="shared" si="13"/>
        <v>水</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45652</v>
      </c>
      <c r="C38" s="116" t="str">
        <f t="shared" si="11"/>
        <v>木</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45652</v>
      </c>
      <c r="S38" s="48" t="str">
        <f t="shared" si="13"/>
        <v>木</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45653</v>
      </c>
      <c r="C39" s="116" t="str">
        <f t="shared" si="11"/>
        <v>金</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45653</v>
      </c>
      <c r="S39" s="48" t="str">
        <f t="shared" si="13"/>
        <v>金</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45654</v>
      </c>
      <c r="C40" s="116" t="str">
        <f t="shared" si="11"/>
        <v>土</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45654</v>
      </c>
      <c r="S40" s="48" t="str">
        <f t="shared" si="13"/>
        <v>土</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t="str">
        <f t="shared" si="9"/>
        <v/>
      </c>
      <c r="AF40" s="129"/>
      <c r="AH40" s="148"/>
      <c r="AI40" s="149"/>
      <c r="AJ40" s="150"/>
      <c r="AK40" s="78" t="str" cm="1">
        <f t="array" ref="AK40">_xlfn.IFS($R40="","",$AH40="振替出勤日","平",OR($AH40="祝日扱い",$T40="祝"),"祝",OR($S40="土",$S40="日"),$S40,TRUE,"平")</f>
        <v>土</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45655</v>
      </c>
      <c r="C41" s="116" t="str">
        <f t="shared" si="11"/>
        <v>日</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45655</v>
      </c>
      <c r="S41" s="48" t="str">
        <f t="shared" si="13"/>
        <v>日</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t="str">
        <f t="shared" si="9"/>
        <v/>
      </c>
      <c r="AF41" s="129"/>
      <c r="AH41" s="148"/>
      <c r="AI41" s="149"/>
      <c r="AJ41" s="150"/>
      <c r="AK41" s="78" t="str" cm="1">
        <f t="array" ref="AK41">_xlfn.IFS($R41="","",$AH41="振替出勤日","平",OR($AH41="祝日扱い",$T41="祝"),"祝",OR($S41="土",$S41="日"),$S41,TRUE,"平")</f>
        <v>日</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45656</v>
      </c>
      <c r="C42" s="116" t="str">
        <f t="shared" si="11"/>
        <v>月</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45656</v>
      </c>
      <c r="S42" s="48" t="str">
        <f t="shared" si="13"/>
        <v>月</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45657</v>
      </c>
      <c r="C43" s="116" t="str">
        <f t="shared" si="11"/>
        <v>火</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f t="shared" si="12"/>
        <v>45657</v>
      </c>
      <c r="S43" s="46" t="str">
        <f t="shared" si="13"/>
        <v>火</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9"/>
      <c r="AH43" s="148"/>
      <c r="AI43" s="149"/>
      <c r="AJ43" s="150"/>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302" t="s">
        <v>54</v>
      </c>
      <c r="Z44" s="304" t="s">
        <v>3</v>
      </c>
      <c r="AA44" s="304" t="str">
        <f>AA12</f>
        <v>休日
勤務</v>
      </c>
      <c r="AB44" s="304" t="str">
        <f>AB12</f>
        <v/>
      </c>
      <c r="AC44" s="304" t="s">
        <v>52</v>
      </c>
      <c r="AD44" s="304" t="s">
        <v>88</v>
      </c>
      <c r="AE44" s="288" t="s">
        <v>51</v>
      </c>
      <c r="AF44" s="129"/>
      <c r="AO44" s="52" t="str" cm="1">
        <f t="array" aca="1" ref="AO44" ca="1">_xlfn.IFS($AO43&lt;&gt;"","-",_xlfn.FLOOR.MATH($AN44,"0:0:1")&lt;=$AL$9,"",TRUE,IF($AK44&lt;&gt;"平",$AL$9-$AN43+$U44+IF($AL$9-$AN43+$U44&gt;=12/24,IF(AND($V44="",$AL44&gt;=8/24),1/24,$V44),0),$AL$9-$AN43+$U44+8/24+IF(AND($V44="",$AL44&gt;=8/24),1/24,$V44)))</f>
        <v/>
      </c>
    </row>
    <row r="45" spans="1:46" ht="14.25" customHeight="1">
      <c r="B45" s="290" t="s">
        <v>113</v>
      </c>
      <c r="C45" s="145" t="s">
        <v>114</v>
      </c>
      <c r="D45" s="293" t="s">
        <v>131</v>
      </c>
      <c r="E45" s="293"/>
      <c r="F45" s="293"/>
      <c r="G45" s="293"/>
      <c r="H45" s="294"/>
      <c r="I45" s="17"/>
      <c r="J45" s="295" t="s">
        <v>115</v>
      </c>
      <c r="K45" s="296"/>
      <c r="L45" s="296"/>
      <c r="M45" s="296"/>
      <c r="N45" s="296"/>
      <c r="O45" s="297"/>
      <c r="P45" s="17"/>
      <c r="Q45" s="131"/>
      <c r="R45" s="51"/>
      <c r="S45" s="52"/>
      <c r="T45" s="52"/>
      <c r="U45" s="52"/>
      <c r="V45" s="52"/>
      <c r="Y45" s="303"/>
      <c r="Z45" s="305"/>
      <c r="AA45" s="305"/>
      <c r="AB45" s="305"/>
      <c r="AC45" s="305"/>
      <c r="AD45" s="305"/>
      <c r="AE45" s="289"/>
      <c r="AF45" s="129"/>
      <c r="AG45" s="50"/>
      <c r="AH45" s="50"/>
      <c r="AI45" s="50"/>
      <c r="AJ45" s="50"/>
      <c r="AK45" s="50"/>
      <c r="AL45" s="26" t="s">
        <v>7</v>
      </c>
      <c r="AN45" s="26" t="s">
        <v>3</v>
      </c>
    </row>
    <row r="46" spans="1:46" ht="14.25" customHeight="1">
      <c r="B46" s="291"/>
      <c r="C46" s="146" t="s">
        <v>114</v>
      </c>
      <c r="D46" s="298" t="s">
        <v>116</v>
      </c>
      <c r="E46" s="298"/>
      <c r="F46" s="298"/>
      <c r="G46" s="298"/>
      <c r="H46" s="299"/>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176</v>
      </c>
      <c r="AF46" s="129"/>
      <c r="AG46" s="84"/>
      <c r="AH46" s="50"/>
      <c r="AI46" s="50"/>
      <c r="AJ46" s="50"/>
      <c r="AK46" s="84"/>
      <c r="AL46" s="85">
        <f ca="1">_xlfn.FLOOR.MATH(ROUND(SUM(AL$13:AL$43)*24,5),"0.25")</f>
        <v>0</v>
      </c>
      <c r="AN46" s="85">
        <f ca="1">_xlfn.FLOOR.MATH(ROUND(MAX(AN$13:AN$43)*24,5),"0.25")</f>
        <v>0</v>
      </c>
    </row>
    <row r="47" spans="1:46" ht="14.25" customHeight="1">
      <c r="B47" s="292"/>
      <c r="C47" s="147" t="s">
        <v>114</v>
      </c>
      <c r="D47" s="300" t="s">
        <v>117</v>
      </c>
      <c r="E47" s="300"/>
      <c r="F47" s="300"/>
      <c r="G47" s="300"/>
      <c r="H47" s="301"/>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72" t="s">
        <v>118</v>
      </c>
      <c r="C48" s="272"/>
      <c r="D48" s="272"/>
      <c r="E48" s="272"/>
      <c r="F48" s="272"/>
      <c r="G48" s="272"/>
      <c r="H48" s="272"/>
      <c r="I48" s="272"/>
      <c r="J48" s="272"/>
      <c r="K48" s="273" t="s">
        <v>119</v>
      </c>
      <c r="L48" s="273"/>
      <c r="M48" s="273"/>
      <c r="N48" s="274" t="str">
        <f>TEXT((SUMPRODUCT($E$13:$E$43,$G$13:$G$43,ROW($B$13:$B$43))+SUM($F$13:$F$43))*100000+COUNTA($F$13:$F$43),"000-0000")</f>
        <v>000-0000</v>
      </c>
      <c r="O48" s="274"/>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176</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75" t="s">
        <v>84</v>
      </c>
      <c r="C50" s="276"/>
      <c r="D50" s="114"/>
      <c r="E50" s="115"/>
      <c r="F50" s="115"/>
      <c r="G50" s="115"/>
      <c r="H50" s="115"/>
      <c r="I50" s="115"/>
      <c r="J50" s="277"/>
      <c r="K50" s="277"/>
      <c r="L50" s="277"/>
      <c r="M50" s="277"/>
      <c r="N50" s="277"/>
      <c r="O50" s="278"/>
      <c r="Q50" s="128"/>
      <c r="R50" s="279"/>
      <c r="S50" s="280"/>
      <c r="T50" s="280"/>
      <c r="U50" s="280"/>
      <c r="V50" s="280"/>
      <c r="W50" s="280"/>
      <c r="X50" s="280"/>
      <c r="Y50" s="280"/>
      <c r="Z50" s="280"/>
      <c r="AA50" s="280"/>
      <c r="AB50" s="280"/>
      <c r="AC50" s="280"/>
      <c r="AD50" s="280"/>
      <c r="AE50" s="281"/>
      <c r="AF50" s="129"/>
      <c r="AP50" s="15"/>
      <c r="AR50" s="15"/>
      <c r="AS50" s="15"/>
    </row>
    <row r="51" spans="2:46">
      <c r="B51" s="23"/>
      <c r="C51" s="23"/>
      <c r="D51" s="23"/>
      <c r="Q51" s="128"/>
      <c r="R51" s="266"/>
      <c r="S51" s="267"/>
      <c r="T51" s="267"/>
      <c r="U51" s="267"/>
      <c r="V51" s="267"/>
      <c r="W51" s="267"/>
      <c r="X51" s="267"/>
      <c r="Y51" s="267"/>
      <c r="Z51" s="267"/>
      <c r="AA51" s="267"/>
      <c r="AB51" s="267"/>
      <c r="AC51" s="267"/>
      <c r="AD51" s="267"/>
      <c r="AE51" s="268"/>
      <c r="AF51" s="129"/>
      <c r="AP51" s="15"/>
      <c r="AR51" s="15"/>
      <c r="AS51" s="15"/>
      <c r="AT51" s="15"/>
    </row>
    <row r="52" spans="2:46">
      <c r="B52" s="23"/>
      <c r="C52" s="23"/>
      <c r="D52" s="23"/>
      <c r="Q52" s="128"/>
      <c r="R52" s="266" t="str">
        <f ca="1">IF(AND($AK$7*$AL$7&gt;0,$Z$47&lt;0),"時間外勤務として"&amp;VLOOKUP($AI$7,設定!$G:$I,3,0)*24&amp;"H×"&amp;$AK$7&amp;"/"&amp;$AL$7&amp;"日＝"&amp;ROUND($AK$9*24,2)&amp;"H以降よりご請求致します。","")</f>
        <v/>
      </c>
      <c r="S52" s="267"/>
      <c r="T52" s="267"/>
      <c r="U52" s="267"/>
      <c r="V52" s="267"/>
      <c r="W52" s="267"/>
      <c r="X52" s="267"/>
      <c r="Y52" s="267"/>
      <c r="Z52" s="267"/>
      <c r="AA52" s="267"/>
      <c r="AB52" s="267"/>
      <c r="AC52" s="267"/>
      <c r="AD52" s="267"/>
      <c r="AE52" s="268"/>
      <c r="AF52" s="129"/>
      <c r="AP52" s="15"/>
      <c r="AR52" s="15"/>
      <c r="AS52" s="15"/>
      <c r="AT52" s="15"/>
    </row>
    <row r="53" spans="2:46">
      <c r="B53" s="23"/>
      <c r="C53" s="23"/>
      <c r="D53" s="23"/>
      <c r="Q53" s="128"/>
      <c r="R53" s="266" t="str">
        <f ca="1">IF(AND(COUNTIF($AO$13:$AO$44,"-")&gt;0,$AK$7*$AL$7&gt;0),"60H×"&amp;$AK$7&amp;"/"&amp;$AL$7&amp;"日＝"&amp;ROUND($AL$9*24,2)&amp;"H以降よりご請求致します。","")</f>
        <v/>
      </c>
      <c r="S53" s="267"/>
      <c r="T53" s="267"/>
      <c r="U53" s="267"/>
      <c r="V53" s="267"/>
      <c r="W53" s="267"/>
      <c r="X53" s="267"/>
      <c r="Y53" s="267"/>
      <c r="Z53" s="267"/>
      <c r="AA53" s="267"/>
      <c r="AB53" s="267"/>
      <c r="AC53" s="267"/>
      <c r="AD53" s="267"/>
      <c r="AE53" s="268"/>
      <c r="AF53" s="129"/>
      <c r="AJ53" s="86"/>
      <c r="AP53" s="15"/>
      <c r="AT53" s="15"/>
    </row>
    <row r="54" spans="2:46">
      <c r="B54" s="23"/>
      <c r="C54" s="23"/>
      <c r="D54" s="23"/>
      <c r="Q54" s="128"/>
      <c r="R54" s="269" t="str" cm="1">
        <f t="array" aca="1" ref="R54" ca="1">IFERROR("※"&amp;TEXT(INDEX($R$13:$R$44,MATCH("-",$AO$13:$AO$44,0)-1),"M/d  ")&amp;TEXT(INDEX($AO$13:$AO$44,MATCH("-",$AO$13:$AO$44,0)-1),"h:mm")&amp;"以降60H超","")</f>
        <v/>
      </c>
      <c r="S54" s="270"/>
      <c r="T54" s="270"/>
      <c r="U54" s="270"/>
      <c r="V54" s="270"/>
      <c r="W54" s="270"/>
      <c r="X54" s="270"/>
      <c r="Y54" s="270"/>
      <c r="Z54" s="270"/>
      <c r="AA54" s="270"/>
      <c r="AB54" s="270"/>
      <c r="AC54" s="270"/>
      <c r="AD54" s="270"/>
      <c r="AE54" s="271"/>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TsuZV7iUOWvSuuPQuVwAKdyfFPuRsD+D19TNzwV74lYjl/JXLuDuPslAZ29zqcDJrKNsEupN+wG241gl6g71+A==" saltValue="ZrthJkU2mqBc4MAzDQDc3A=="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103" priority="4">
      <formula>OR($C13="土",$C13="日",$D13="祝")</formula>
    </cfRule>
  </conditionalFormatting>
  <conditionalFormatting sqref="B13:H42 J13:O42">
    <cfRule type="expression" dxfId="102" priority="3">
      <formula>$C13&lt;&gt;"土"</formula>
    </cfRule>
  </conditionalFormatting>
  <conditionalFormatting sqref="R13:T43">
    <cfRule type="expression" dxfId="101" priority="8">
      <formula>OR($S13="土",$S13="日",$T13="祝")</formula>
    </cfRule>
  </conditionalFormatting>
  <conditionalFormatting sqref="R13:AE42 AH13:AO42">
    <cfRule type="expression" dxfId="100" priority="5">
      <formula>$S13&lt;&gt;"土"</formula>
    </cfRule>
  </conditionalFormatting>
  <conditionalFormatting sqref="U13:X43">
    <cfRule type="expression" dxfId="99" priority="1">
      <formula>_xlfn.ISFORMULA(U13)</formula>
    </cfRule>
  </conditionalFormatting>
  <conditionalFormatting sqref="AH13:AH43">
    <cfRule type="expression" dxfId="98" priority="6">
      <formula>$AH13&lt;&gt;""</formula>
    </cfRule>
  </conditionalFormatting>
  <conditionalFormatting sqref="AI13:AJ43">
    <cfRule type="expression" dxfId="97" priority="7">
      <formula>AI13&lt;&gt;""</formula>
    </cfRule>
  </conditionalFormatting>
  <conditionalFormatting sqref="AJ7">
    <cfRule type="expression" dxfId="96" priority="2">
      <formula>COUNTIF($AI$7,"*H日*")&gt;0</formula>
    </cfRule>
  </conditionalFormatting>
  <dataValidations count="2">
    <dataValidation type="date" operator="greaterThan" allowBlank="1" showInputMessage="1" showErrorMessage="1" sqref="AH7" xr:uid="{A67408C2-1A67-403E-93F4-72E7EA384C5B}">
      <formula1>42369</formula1>
    </dataValidation>
    <dataValidation type="list" allowBlank="1" showInputMessage="1" showErrorMessage="1" sqref="AJ7" xr:uid="{35A92157-D836-4844-8F2A-8B49348328EB}">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B9714FE0-D1F1-47F9-ABD9-C4F24ADAFEE8}">
          <x14:formula1>
            <xm:f>設定!$T$14:$T$20</xm:f>
          </x14:formula1>
          <xm:sqref>E7:H8</xm:sqref>
        </x14:dataValidation>
        <x14:dataValidation type="list" allowBlank="1" showInputMessage="1" showErrorMessage="1" xr:uid="{9A60DF90-BF51-4C74-A295-DA3684343A5D}">
          <x14:formula1>
            <xm:f>設定!$K$3:$K$7</xm:f>
          </x14:formula1>
          <xm:sqref>AH13:AH43</xm:sqref>
        </x14:dataValidation>
        <x14:dataValidation type="list" allowBlank="1" showInputMessage="1" showErrorMessage="1" xr:uid="{4C49F714-D2C2-4D2D-8DCE-395F7CBBF7FF}">
          <x14:formula1>
            <xm:f>設定!$G$3:$G$23</xm:f>
          </x14:formula1>
          <xm:sqref>AI7</xm:sqref>
        </x14:dataValidation>
        <x14:dataValidation type="list" allowBlank="1" showInputMessage="1" showErrorMessage="1" xr:uid="{4F742F91-DAFE-4CD4-A2E8-790B3C34F33D}">
          <x14:formula1>
            <xm:f>設定!$N$3:$N$139</xm:f>
          </x14:formula1>
          <xm:sqref>G13:G43</xm:sqref>
        </x14:dataValidation>
        <x14:dataValidation type="list" allowBlank="1" showInputMessage="1" showErrorMessage="1" xr:uid="{C5106A08-4E95-4858-AD1B-0B6987B1FEC6}">
          <x14:formula1>
            <xm:f>設定!$O$3:$O$23</xm:f>
          </x14:formula1>
          <xm:sqref>F13:F43</xm:sqref>
        </x14:dataValidation>
        <x14:dataValidation type="list" allowBlank="1" showInputMessage="1" showErrorMessage="1" xr:uid="{60E73E93-B47E-4F0D-9D48-AC20A9316471}">
          <x14:formula1>
            <xm:f>設定!$M$3:$M$98</xm:f>
          </x14:formula1>
          <xm:sqref>E13:E43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42A69-7623-40CB-890A-3CAC2F750124}">
  <sheetPr codeName="Sheet4">
    <pageSetUpPr fitToPage="1"/>
  </sheetPr>
  <dimension ref="A1:AT124"/>
  <sheetViews>
    <sheetView zoomScale="115" zoomScaleNormal="115" zoomScaleSheetLayoutView="100" workbookViewId="0">
      <selection activeCell="AR20" sqref="AR20"/>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1</v>
      </c>
      <c r="G1" s="56" t="s">
        <v>89</v>
      </c>
      <c r="H1" s="57" t="s">
        <v>90</v>
      </c>
      <c r="I1" s="13"/>
      <c r="Q1" s="123"/>
      <c r="R1" s="124" t="str">
        <f>TEXT($AH$9,"yyyy/m/d")&amp;" ～ "&amp;IF(YEAR($AH$7)=YEAR($AH$9),TEXT($AH$7,"m/d"),TEXT($AH$7,"yyyy/m/d"))</f>
        <v>2025/1/1 ～ 1/31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9" t="s">
        <v>145</v>
      </c>
      <c r="C3" s="229"/>
      <c r="D3" s="229"/>
      <c r="E3" s="256"/>
      <c r="F3" s="256"/>
      <c r="G3" s="256"/>
      <c r="H3" s="256"/>
      <c r="J3" s="262" t="s">
        <v>4</v>
      </c>
      <c r="K3" s="262"/>
      <c r="L3" s="263" t="s">
        <v>5</v>
      </c>
      <c r="M3" s="263"/>
      <c r="N3" s="263"/>
      <c r="O3" s="263"/>
      <c r="Q3" s="128"/>
      <c r="S3" s="18"/>
      <c r="T3" s="18"/>
      <c r="U3" s="18"/>
      <c r="V3" s="18"/>
      <c r="W3" s="18"/>
      <c r="X3" s="18"/>
      <c r="Y3" s="117" t="s">
        <v>4</v>
      </c>
      <c r="Z3" s="117"/>
      <c r="AA3" s="117" t="s">
        <v>5</v>
      </c>
      <c r="AB3" s="117"/>
      <c r="AC3" s="110"/>
      <c r="AD3" s="117"/>
      <c r="AF3" s="129"/>
      <c r="AQ3" s="14"/>
      <c r="AR3" s="14"/>
      <c r="AS3" s="14"/>
    </row>
    <row r="4" spans="1:45" ht="19.5" customHeight="1" thickBot="1">
      <c r="B4" s="229" t="s">
        <v>146</v>
      </c>
      <c r="C4" s="229"/>
      <c r="D4" s="229"/>
      <c r="E4" s="264"/>
      <c r="F4" s="264"/>
      <c r="G4" s="264"/>
      <c r="H4" s="264"/>
      <c r="J4" s="19" t="s">
        <v>23</v>
      </c>
      <c r="K4" s="265" t="str">
        <f>'2024年12月'!$K$4&amp;""</f>
        <v/>
      </c>
      <c r="L4" s="265"/>
      <c r="M4" s="265"/>
      <c r="N4" s="265"/>
      <c r="O4" s="59" t="s">
        <v>91</v>
      </c>
      <c r="Q4" s="128"/>
      <c r="S4" s="70"/>
      <c r="T4" s="70"/>
      <c r="U4" s="70"/>
      <c r="V4" s="70"/>
      <c r="W4" s="58"/>
      <c r="X4" s="58"/>
      <c r="Y4" s="69" t="s">
        <v>23</v>
      </c>
      <c r="Z4" s="69"/>
      <c r="AA4" s="117" t="str">
        <f>$K$4&amp;""</f>
        <v/>
      </c>
      <c r="AB4" s="69"/>
      <c r="AC4" s="110"/>
      <c r="AD4" s="117"/>
      <c r="AF4" s="129"/>
      <c r="AH4" s="223" t="s">
        <v>20</v>
      </c>
      <c r="AI4" s="223" t="s">
        <v>9</v>
      </c>
      <c r="AJ4" s="223" t="s">
        <v>53</v>
      </c>
      <c r="AK4" s="222" t="s">
        <v>85</v>
      </c>
      <c r="AL4" s="222" t="s">
        <v>86</v>
      </c>
      <c r="AM4" s="222" t="s">
        <v>87</v>
      </c>
      <c r="AQ4" s="14"/>
      <c r="AR4" s="14"/>
      <c r="AS4" s="14"/>
    </row>
    <row r="5" spans="1:45" ht="5.25" customHeight="1" thickTop="1">
      <c r="B5" s="230" t="s">
        <v>147</v>
      </c>
      <c r="C5" s="230"/>
      <c r="D5" s="230"/>
      <c r="E5" s="255"/>
      <c r="F5" s="255"/>
      <c r="G5" s="255"/>
      <c r="H5" s="255"/>
      <c r="I5" s="60"/>
      <c r="J5" s="61"/>
      <c r="K5" s="257"/>
      <c r="L5" s="257"/>
      <c r="M5" s="258"/>
      <c r="N5" s="258"/>
      <c r="O5" s="258"/>
      <c r="Q5" s="128"/>
      <c r="T5" s="52"/>
      <c r="U5" s="52"/>
      <c r="V5" s="52"/>
      <c r="W5" s="52"/>
      <c r="AB5" s="52"/>
      <c r="AC5" s="52"/>
      <c r="AF5" s="129"/>
      <c r="AH5" s="223"/>
      <c r="AI5" s="223"/>
      <c r="AJ5" s="223"/>
      <c r="AK5" s="223"/>
      <c r="AL5" s="223"/>
      <c r="AM5" s="223"/>
      <c r="AQ5" s="14"/>
      <c r="AR5" s="14"/>
      <c r="AS5" s="14"/>
    </row>
    <row r="6" spans="1:45" ht="13.5" customHeight="1">
      <c r="B6" s="230"/>
      <c r="C6" s="230"/>
      <c r="D6" s="230"/>
      <c r="E6" s="256"/>
      <c r="F6" s="256"/>
      <c r="G6" s="256"/>
      <c r="H6" s="256"/>
      <c r="I6" s="60"/>
      <c r="J6" s="62" t="s">
        <v>92</v>
      </c>
      <c r="K6" s="62"/>
      <c r="L6" s="63" t="s">
        <v>93</v>
      </c>
      <c r="M6" s="259" t="str">
        <f>設定!$R$2</f>
        <v>03-5501-1271</v>
      </c>
      <c r="N6" s="259"/>
      <c r="O6" s="259"/>
      <c r="Q6" s="128"/>
      <c r="S6" s="58"/>
      <c r="T6" s="58"/>
      <c r="U6" s="58"/>
      <c r="V6" s="58"/>
      <c r="W6" s="58"/>
      <c r="X6" s="58"/>
      <c r="Y6" s="58"/>
      <c r="Z6" s="58"/>
      <c r="AB6" s="58"/>
      <c r="AC6" s="52"/>
      <c r="AF6" s="129"/>
      <c r="AH6" s="223"/>
      <c r="AI6" s="223"/>
      <c r="AJ6" s="223"/>
      <c r="AK6" s="223"/>
      <c r="AL6" s="223"/>
      <c r="AM6" s="223"/>
      <c r="AQ6" s="14"/>
      <c r="AR6" s="14"/>
      <c r="AS6" s="14"/>
    </row>
    <row r="7" spans="1:45">
      <c r="B7" s="230" t="s">
        <v>148</v>
      </c>
      <c r="C7" s="230"/>
      <c r="D7" s="230"/>
      <c r="E7" s="247" t="s">
        <v>94</v>
      </c>
      <c r="F7" s="247"/>
      <c r="G7" s="247"/>
      <c r="H7" s="247"/>
      <c r="I7" s="60"/>
      <c r="J7" s="64" t="s">
        <v>95</v>
      </c>
      <c r="K7" s="64"/>
      <c r="L7" s="65" t="s">
        <v>96</v>
      </c>
      <c r="M7" s="249" t="str">
        <f>設定!$R$3</f>
        <v>03-5501-1281</v>
      </c>
      <c r="N7" s="249"/>
      <c r="O7" s="249"/>
      <c r="Q7" s="128"/>
      <c r="S7" s="58"/>
      <c r="T7" s="58"/>
      <c r="U7" s="58"/>
      <c r="V7" s="58"/>
      <c r="W7" s="58"/>
      <c r="X7" s="58"/>
      <c r="Y7" s="58"/>
      <c r="Z7" s="58"/>
      <c r="AB7" s="58"/>
      <c r="AC7" s="52"/>
      <c r="AF7" s="129"/>
      <c r="AH7" s="90">
        <f>EOMONTH($B$13,0)</f>
        <v>45688</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30"/>
      <c r="C8" s="230"/>
      <c r="D8" s="230"/>
      <c r="E8" s="248"/>
      <c r="F8" s="248"/>
      <c r="G8" s="248"/>
      <c r="H8" s="248"/>
      <c r="I8" s="60"/>
      <c r="J8" s="66" t="s">
        <v>97</v>
      </c>
      <c r="K8" s="66"/>
      <c r="L8" s="250" t="str">
        <f>設定!$R$4</f>
        <v>https://wa-ki.jp/expenses-et/</v>
      </c>
      <c r="M8" s="250"/>
      <c r="N8" s="250"/>
      <c r="O8" s="250"/>
      <c r="Q8" s="128"/>
      <c r="AC8" s="52"/>
      <c r="AF8" s="129"/>
      <c r="AH8" s="160" t="s">
        <v>21</v>
      </c>
      <c r="AI8" s="160"/>
      <c r="AJ8" s="160"/>
      <c r="AK8" s="160" t="s">
        <v>10</v>
      </c>
      <c r="AL8" s="160" t="s">
        <v>79</v>
      </c>
      <c r="AM8" s="160"/>
      <c r="AP8" s="14" t="str">
        <f t="shared" ca="1" si="0"/>
        <v/>
      </c>
      <c r="AQ8" s="14"/>
      <c r="AR8" s="14"/>
      <c r="AS8" s="14"/>
    </row>
    <row r="9" spans="1:45" ht="21.95" customHeight="1">
      <c r="B9" s="231" t="s">
        <v>149</v>
      </c>
      <c r="C9" s="231"/>
      <c r="D9" s="231"/>
      <c r="E9" s="232" t="s">
        <v>98</v>
      </c>
      <c r="F9" s="232"/>
      <c r="G9" s="232"/>
      <c r="H9" s="232"/>
      <c r="I9" s="60"/>
      <c r="J9" s="60"/>
      <c r="K9" s="60"/>
      <c r="L9" s="60"/>
      <c r="M9" s="60"/>
      <c r="N9" s="60"/>
      <c r="O9" s="60"/>
      <c r="Q9" s="128"/>
      <c r="AC9" s="52"/>
      <c r="AF9" s="129"/>
      <c r="AH9" s="24">
        <f>IF($AH$7=EOMONTH($AH$7,0),EOMONTH($AH$7,-1)+1,EDATE($AH$7,-1)+1)</f>
        <v>45658</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306" t="s">
        <v>99</v>
      </c>
      <c r="F11" s="306"/>
      <c r="G11" s="306"/>
      <c r="H11" s="306"/>
      <c r="I11" s="92" t="s">
        <v>100</v>
      </c>
      <c r="J11" s="285" t="s">
        <v>101</v>
      </c>
      <c r="K11" s="286"/>
      <c r="L11" s="286"/>
      <c r="M11" s="286"/>
      <c r="N11" s="286"/>
      <c r="O11" s="307"/>
      <c r="P11" s="17"/>
      <c r="Q11" s="130"/>
      <c r="R11" s="29"/>
      <c r="S11" s="30"/>
      <c r="T11" s="30"/>
      <c r="U11" s="282" t="s">
        <v>50</v>
      </c>
      <c r="V11" s="283"/>
      <c r="W11" s="283"/>
      <c r="X11" s="284"/>
      <c r="Y11" s="30"/>
      <c r="Z11" s="30"/>
      <c r="AA11" s="30"/>
      <c r="AB11" s="30"/>
      <c r="AC11" s="30"/>
      <c r="AD11" s="30"/>
      <c r="AE11" s="31"/>
      <c r="AF11" s="129"/>
      <c r="AH11" s="32" t="s">
        <v>12</v>
      </c>
      <c r="AI11" s="33" t="s">
        <v>11</v>
      </c>
      <c r="AJ11" s="33" t="s">
        <v>11</v>
      </c>
      <c r="AK11" s="285" t="s">
        <v>77</v>
      </c>
      <c r="AL11" s="286"/>
      <c r="AM11" s="286"/>
      <c r="AN11" s="287"/>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45658</v>
      </c>
      <c r="C13" s="116" t="str">
        <f>IF(B13="","",TEXT($B13,"aaa"))</f>
        <v>水</v>
      </c>
      <c r="D13" s="98" t="str" cm="1">
        <f t="array" ref="D13">_xlfn.IFS($C13="日","",COUNTIF(設定!$A:$A,$B13)=1,"祝",$C13&lt;&gt;"日","")</f>
        <v>祝</v>
      </c>
      <c r="E13" s="99"/>
      <c r="F13" s="100"/>
      <c r="G13" s="100"/>
      <c r="H13" s="101"/>
      <c r="I13" s="151"/>
      <c r="J13" s="102" t="s">
        <v>111</v>
      </c>
      <c r="K13" s="67" t="s">
        <v>112</v>
      </c>
      <c r="L13" s="67" t="s">
        <v>112</v>
      </c>
      <c r="M13" s="67" t="s">
        <v>112</v>
      </c>
      <c r="N13" s="67" t="s">
        <v>112</v>
      </c>
      <c r="O13" s="68" t="s">
        <v>112</v>
      </c>
      <c r="P13" s="17"/>
      <c r="Q13" s="130"/>
      <c r="R13" s="45">
        <f>$AH$9</f>
        <v>45658</v>
      </c>
      <c r="S13" s="46" t="str">
        <f>IF(R13="","",TEXT($R13,"aaa"))</f>
        <v>水</v>
      </c>
      <c r="T13" s="47" t="str">
        <f>IF(OR($R13="",$S13="日"),"",IF(COUNTIF(設定!$A:$A,$R13)&gt;=1,"祝",""))</f>
        <v>祝</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9"/>
      <c r="AH13" s="148"/>
      <c r="AI13" s="149"/>
      <c r="AJ13" s="150"/>
      <c r="AK13" s="78" t="str" cm="1">
        <f t="array" ref="AK13">_xlfn.IFS($R13="","",$AH13="振替出勤日","平",OR($AH13="祝日扱い",$T13="祝"),"祝",OR($S13="土",$S13="日"),$S13,TRUE,"平")</f>
        <v>祝</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45659</v>
      </c>
      <c r="C14" s="116" t="str">
        <f t="shared" ref="C14:C43" si="11">IF(B14="","",TEXT($B14,"aaa"))</f>
        <v>木</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45659</v>
      </c>
      <c r="S14" s="46" t="str">
        <f t="shared" ref="S14:S43" si="13">IF(R14="","",TEXT($R14,"aaa"))</f>
        <v>木</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45660</v>
      </c>
      <c r="C15" s="116" t="str">
        <f t="shared" si="11"/>
        <v>金</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45660</v>
      </c>
      <c r="S15" s="46" t="str">
        <f t="shared" si="13"/>
        <v>金</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45661</v>
      </c>
      <c r="C16" s="116" t="str">
        <f t="shared" si="11"/>
        <v>土</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45661</v>
      </c>
      <c r="S16" s="48" t="str">
        <f t="shared" si="13"/>
        <v>土</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9"/>
      <c r="AH16" s="148"/>
      <c r="AI16" s="149"/>
      <c r="AJ16" s="150"/>
      <c r="AK16" s="78" t="str" cm="1">
        <f t="array" ref="AK16">_xlfn.IFS($R16="","",$AH16="振替出勤日","平",OR($AH16="祝日扱い",$T16="祝"),"祝",OR($S16="土",$S16="日"),$S16,TRUE,"平")</f>
        <v>土</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45662</v>
      </c>
      <c r="C17" s="116" t="str">
        <f t="shared" si="11"/>
        <v>日</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45662</v>
      </c>
      <c r="S17" s="48" t="str">
        <f t="shared" si="13"/>
        <v>日</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9"/>
      <c r="AH17" s="148"/>
      <c r="AI17" s="149"/>
      <c r="AJ17" s="150"/>
      <c r="AK17" s="78" t="str" cm="1">
        <f t="array" ref="AK17">_xlfn.IFS($R17="","",$AH17="振替出勤日","平",OR($AH17="祝日扱い",$T17="祝"),"祝",OR($S17="土",$S17="日"),$S17,TRUE,"平")</f>
        <v>日</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45663</v>
      </c>
      <c r="C18" s="116" t="str">
        <f t="shared" si="11"/>
        <v>月</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45663</v>
      </c>
      <c r="S18" s="48" t="str">
        <f t="shared" si="13"/>
        <v>月</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45664</v>
      </c>
      <c r="C19" s="116" t="str">
        <f t="shared" si="11"/>
        <v>火</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45664</v>
      </c>
      <c r="S19" s="48" t="str">
        <f t="shared" si="13"/>
        <v>火</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45665</v>
      </c>
      <c r="C20" s="116" t="str">
        <f t="shared" si="11"/>
        <v>水</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45665</v>
      </c>
      <c r="S20" s="48" t="str">
        <f t="shared" si="13"/>
        <v>水</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45666</v>
      </c>
      <c r="C21" s="116" t="str">
        <f t="shared" si="11"/>
        <v>木</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45666</v>
      </c>
      <c r="S21" s="48" t="str">
        <f t="shared" si="13"/>
        <v>木</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45667</v>
      </c>
      <c r="C22" s="116" t="str">
        <f t="shared" si="11"/>
        <v>金</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45667</v>
      </c>
      <c r="S22" s="48" t="str">
        <f t="shared" si="13"/>
        <v>金</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45668</v>
      </c>
      <c r="C23" s="116" t="str">
        <f t="shared" si="11"/>
        <v>土</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45668</v>
      </c>
      <c r="S23" s="48" t="str">
        <f t="shared" si="13"/>
        <v>土</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9"/>
      <c r="AH23" s="148"/>
      <c r="AI23" s="149"/>
      <c r="AJ23" s="150"/>
      <c r="AK23" s="78" t="str" cm="1">
        <f t="array" ref="AK23">_xlfn.IFS($R23="","",$AH23="振替出勤日","平",OR($AH23="祝日扱い",$T23="祝"),"祝",OR($S23="土",$S23="日"),$S23,TRUE,"平")</f>
        <v>土</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45669</v>
      </c>
      <c r="C24" s="116" t="str">
        <f t="shared" si="11"/>
        <v>日</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45669</v>
      </c>
      <c r="S24" s="48" t="str">
        <f t="shared" si="13"/>
        <v>日</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9"/>
      <c r="AH24" s="148"/>
      <c r="AI24" s="149"/>
      <c r="AJ24" s="150"/>
      <c r="AK24" s="78" t="str" cm="1">
        <f t="array" ref="AK24">_xlfn.IFS($R24="","",$AH24="振替出勤日","平",OR($AH24="祝日扱い",$T24="祝"),"祝",OR($S24="土",$S24="日"),$S24,TRUE,"平")</f>
        <v>日</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45670</v>
      </c>
      <c r="C25" s="116" t="str">
        <f t="shared" si="11"/>
        <v>月</v>
      </c>
      <c r="D25" s="98" t="str" cm="1">
        <f t="array" ref="D25">_xlfn.IFS($C25="日","",COUNTIF(設定!$A:$A,$B25)=1,"祝",$C25&lt;&gt;"日","")</f>
        <v>祝</v>
      </c>
      <c r="E25" s="99"/>
      <c r="F25" s="100"/>
      <c r="G25" s="100"/>
      <c r="H25" s="101"/>
      <c r="I25" s="152"/>
      <c r="J25" s="102" t="s">
        <v>112</v>
      </c>
      <c r="K25" s="67" t="s">
        <v>112</v>
      </c>
      <c r="L25" s="67" t="s">
        <v>112</v>
      </c>
      <c r="M25" s="67" t="s">
        <v>112</v>
      </c>
      <c r="N25" s="67" t="s">
        <v>112</v>
      </c>
      <c r="O25" s="68" t="s">
        <v>112</v>
      </c>
      <c r="Q25" s="128"/>
      <c r="R25" s="45">
        <f t="shared" si="12"/>
        <v>45670</v>
      </c>
      <c r="S25" s="48" t="str">
        <f t="shared" si="13"/>
        <v>月</v>
      </c>
      <c r="T25" s="47" t="str">
        <f>IF(OR($R25="",$S25="日"),"",IF(COUNTIF(設定!$A:$A,$R25)&gt;=1,"祝",""))</f>
        <v>祝</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9"/>
      <c r="AH25" s="148"/>
      <c r="AI25" s="149"/>
      <c r="AJ25" s="150"/>
      <c r="AK25" s="78" t="str" cm="1">
        <f t="array" ref="AK25">_xlfn.IFS($R25="","",$AH25="振替出勤日","平",OR($AH25="祝日扱い",$T25="祝"),"祝",OR($S25="土",$S25="日"),$S25,TRUE,"平")</f>
        <v>祝</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45671</v>
      </c>
      <c r="C26" s="116" t="str">
        <f t="shared" si="11"/>
        <v>火</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45671</v>
      </c>
      <c r="S26" s="48" t="str">
        <f t="shared" si="13"/>
        <v>火</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45672</v>
      </c>
      <c r="C27" s="116" t="str">
        <f t="shared" si="11"/>
        <v>水</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45672</v>
      </c>
      <c r="S27" s="48" t="str">
        <f t="shared" si="13"/>
        <v>水</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45673</v>
      </c>
      <c r="C28" s="116" t="str">
        <f t="shared" si="11"/>
        <v>木</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45673</v>
      </c>
      <c r="S28" s="48" t="str">
        <f t="shared" si="13"/>
        <v>木</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45674</v>
      </c>
      <c r="C29" s="116" t="str">
        <f t="shared" si="11"/>
        <v>金</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45674</v>
      </c>
      <c r="S29" s="48" t="str">
        <f t="shared" si="13"/>
        <v>金</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45675</v>
      </c>
      <c r="C30" s="116" t="str">
        <f t="shared" si="11"/>
        <v>土</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45675</v>
      </c>
      <c r="S30" s="48" t="str">
        <f t="shared" si="13"/>
        <v>土</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t="str">
        <f t="shared" si="9"/>
        <v/>
      </c>
      <c r="AF30" s="129"/>
      <c r="AH30" s="148"/>
      <c r="AI30" s="149"/>
      <c r="AJ30" s="150"/>
      <c r="AK30" s="78" t="str" cm="1">
        <f t="array" ref="AK30">_xlfn.IFS($R30="","",$AH30="振替出勤日","平",OR($AH30="祝日扱い",$T30="祝"),"祝",OR($S30="土",$S30="日"),$S30,TRUE,"平")</f>
        <v>土</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45676</v>
      </c>
      <c r="C31" s="116" t="str">
        <f t="shared" si="11"/>
        <v>日</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45676</v>
      </c>
      <c r="S31" s="48" t="str">
        <f t="shared" si="13"/>
        <v>日</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t="str">
        <f t="shared" si="9"/>
        <v/>
      </c>
      <c r="AF31" s="129"/>
      <c r="AH31" s="148"/>
      <c r="AI31" s="149"/>
      <c r="AJ31" s="150"/>
      <c r="AK31" s="78" t="str" cm="1">
        <f t="array" ref="AK31">_xlfn.IFS($R31="","",$AH31="振替出勤日","平",OR($AH31="祝日扱い",$T31="祝"),"祝",OR($S31="土",$S31="日"),$S31,TRUE,"平")</f>
        <v>日</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45677</v>
      </c>
      <c r="C32" s="116" t="str">
        <f t="shared" si="11"/>
        <v>月</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45677</v>
      </c>
      <c r="S32" s="48" t="str">
        <f t="shared" si="13"/>
        <v>月</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45678</v>
      </c>
      <c r="C33" s="116" t="str">
        <f t="shared" si="11"/>
        <v>火</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45678</v>
      </c>
      <c r="S33" s="48" t="str">
        <f t="shared" si="13"/>
        <v>火</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45679</v>
      </c>
      <c r="C34" s="116" t="str">
        <f t="shared" si="11"/>
        <v>水</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45679</v>
      </c>
      <c r="S34" s="48" t="str">
        <f t="shared" si="13"/>
        <v>水</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45680</v>
      </c>
      <c r="C35" s="116" t="str">
        <f t="shared" si="11"/>
        <v>木</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45680</v>
      </c>
      <c r="S35" s="48" t="str">
        <f t="shared" si="13"/>
        <v>木</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45681</v>
      </c>
      <c r="C36" s="116" t="str">
        <f t="shared" si="11"/>
        <v>金</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45681</v>
      </c>
      <c r="S36" s="48" t="str">
        <f t="shared" si="13"/>
        <v>金</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45682</v>
      </c>
      <c r="C37" s="116" t="str">
        <f t="shared" si="11"/>
        <v>土</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45682</v>
      </c>
      <c r="S37" s="48" t="str">
        <f t="shared" si="13"/>
        <v>土</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t="str">
        <f t="shared" si="9"/>
        <v/>
      </c>
      <c r="AF37" s="129"/>
      <c r="AH37" s="148"/>
      <c r="AI37" s="149"/>
      <c r="AJ37" s="150"/>
      <c r="AK37" s="78" t="str" cm="1">
        <f t="array" ref="AK37">_xlfn.IFS($R37="","",$AH37="振替出勤日","平",OR($AH37="祝日扱い",$T37="祝"),"祝",OR($S37="土",$S37="日"),$S37,TRUE,"平")</f>
        <v>土</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45683</v>
      </c>
      <c r="C38" s="116" t="str">
        <f t="shared" si="11"/>
        <v>日</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45683</v>
      </c>
      <c r="S38" s="48" t="str">
        <f t="shared" si="13"/>
        <v>日</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t="str">
        <f t="shared" si="9"/>
        <v/>
      </c>
      <c r="AF38" s="129"/>
      <c r="AH38" s="148"/>
      <c r="AI38" s="149"/>
      <c r="AJ38" s="150"/>
      <c r="AK38" s="78" t="str" cm="1">
        <f t="array" ref="AK38">_xlfn.IFS($R38="","",$AH38="振替出勤日","平",OR($AH38="祝日扱い",$T38="祝"),"祝",OR($S38="土",$S38="日"),$S38,TRUE,"平")</f>
        <v>日</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45684</v>
      </c>
      <c r="C39" s="116" t="str">
        <f t="shared" si="11"/>
        <v>月</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45684</v>
      </c>
      <c r="S39" s="48" t="str">
        <f t="shared" si="13"/>
        <v>月</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45685</v>
      </c>
      <c r="C40" s="116" t="str">
        <f t="shared" si="11"/>
        <v>火</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45685</v>
      </c>
      <c r="S40" s="48" t="str">
        <f t="shared" si="13"/>
        <v>火</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45686</v>
      </c>
      <c r="C41" s="116" t="str">
        <f t="shared" si="11"/>
        <v>水</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45686</v>
      </c>
      <c r="S41" s="48" t="str">
        <f t="shared" si="13"/>
        <v>水</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45687</v>
      </c>
      <c r="C42" s="116" t="str">
        <f t="shared" si="11"/>
        <v>木</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45687</v>
      </c>
      <c r="S42" s="48" t="str">
        <f t="shared" si="13"/>
        <v>木</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45688</v>
      </c>
      <c r="C43" s="116" t="str">
        <f t="shared" si="11"/>
        <v>金</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f t="shared" si="12"/>
        <v>45688</v>
      </c>
      <c r="S43" s="46" t="str">
        <f t="shared" si="13"/>
        <v>金</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9"/>
      <c r="AH43" s="148"/>
      <c r="AI43" s="149"/>
      <c r="AJ43" s="150"/>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302" t="s">
        <v>54</v>
      </c>
      <c r="Z44" s="304" t="s">
        <v>3</v>
      </c>
      <c r="AA44" s="304" t="str">
        <f>AA12</f>
        <v>休日
勤務</v>
      </c>
      <c r="AB44" s="304" t="str">
        <f>AB12</f>
        <v/>
      </c>
      <c r="AC44" s="304" t="s">
        <v>52</v>
      </c>
      <c r="AD44" s="304" t="s">
        <v>88</v>
      </c>
      <c r="AE44" s="288" t="s">
        <v>51</v>
      </c>
      <c r="AF44" s="129"/>
      <c r="AO44" s="52" t="str" cm="1">
        <f t="array" aca="1" ref="AO44" ca="1">_xlfn.IFS($AO43&lt;&gt;"","-",_xlfn.FLOOR.MATH($AN44,"0:0:1")&lt;=$AL$9,"",TRUE,IF($AK44&lt;&gt;"平",$AL$9-$AN43+$U44+IF($AL$9-$AN43+$U44&gt;=12/24,IF(AND($V44="",$AL44&gt;=8/24),1/24,$V44),0),$AL$9-$AN43+$U44+8/24+IF(AND($V44="",$AL44&gt;=8/24),1/24,$V44)))</f>
        <v/>
      </c>
    </row>
    <row r="45" spans="1:46" ht="14.25" customHeight="1">
      <c r="B45" s="290" t="s">
        <v>113</v>
      </c>
      <c r="C45" s="145" t="s">
        <v>114</v>
      </c>
      <c r="D45" s="293" t="s">
        <v>131</v>
      </c>
      <c r="E45" s="293"/>
      <c r="F45" s="293"/>
      <c r="G45" s="293"/>
      <c r="H45" s="294"/>
      <c r="I45" s="17"/>
      <c r="J45" s="295" t="s">
        <v>115</v>
      </c>
      <c r="K45" s="296"/>
      <c r="L45" s="296"/>
      <c r="M45" s="296"/>
      <c r="N45" s="296"/>
      <c r="O45" s="297"/>
      <c r="P45" s="17"/>
      <c r="Q45" s="131"/>
      <c r="R45" s="51"/>
      <c r="S45" s="52"/>
      <c r="T45" s="52"/>
      <c r="U45" s="52"/>
      <c r="V45" s="52"/>
      <c r="Y45" s="303"/>
      <c r="Z45" s="305"/>
      <c r="AA45" s="305"/>
      <c r="AB45" s="305"/>
      <c r="AC45" s="305"/>
      <c r="AD45" s="305"/>
      <c r="AE45" s="289"/>
      <c r="AF45" s="129"/>
      <c r="AG45" s="50"/>
      <c r="AH45" s="50"/>
      <c r="AI45" s="50"/>
      <c r="AJ45" s="50"/>
      <c r="AK45" s="50"/>
      <c r="AL45" s="26" t="s">
        <v>7</v>
      </c>
      <c r="AN45" s="26" t="s">
        <v>3</v>
      </c>
    </row>
    <row r="46" spans="1:46" ht="14.25" customHeight="1">
      <c r="B46" s="291"/>
      <c r="C46" s="146" t="s">
        <v>114</v>
      </c>
      <c r="D46" s="298" t="s">
        <v>116</v>
      </c>
      <c r="E46" s="298"/>
      <c r="F46" s="298"/>
      <c r="G46" s="298"/>
      <c r="H46" s="299"/>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168</v>
      </c>
      <c r="AF46" s="129"/>
      <c r="AG46" s="84"/>
      <c r="AH46" s="50"/>
      <c r="AI46" s="50"/>
      <c r="AJ46" s="50"/>
      <c r="AK46" s="84"/>
      <c r="AL46" s="85">
        <f ca="1">_xlfn.FLOOR.MATH(ROUND(SUM(AL$13:AL$43)*24,5),"0.25")</f>
        <v>0</v>
      </c>
      <c r="AN46" s="85">
        <f ca="1">_xlfn.FLOOR.MATH(ROUND(MAX(AN$13:AN$43)*24,5),"0.25")</f>
        <v>0</v>
      </c>
    </row>
    <row r="47" spans="1:46" ht="14.25" customHeight="1">
      <c r="B47" s="292"/>
      <c r="C47" s="147" t="s">
        <v>114</v>
      </c>
      <c r="D47" s="300" t="s">
        <v>117</v>
      </c>
      <c r="E47" s="300"/>
      <c r="F47" s="300"/>
      <c r="G47" s="300"/>
      <c r="H47" s="301"/>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72" t="s">
        <v>118</v>
      </c>
      <c r="C48" s="272"/>
      <c r="D48" s="272"/>
      <c r="E48" s="272"/>
      <c r="F48" s="272"/>
      <c r="G48" s="272"/>
      <c r="H48" s="272"/>
      <c r="I48" s="272"/>
      <c r="J48" s="272"/>
      <c r="K48" s="273" t="s">
        <v>119</v>
      </c>
      <c r="L48" s="273"/>
      <c r="M48" s="273"/>
      <c r="N48" s="274" t="str">
        <f>TEXT((SUMPRODUCT($E$13:$E$43,$G$13:$G$43,ROW($B$13:$B$43))+SUM($F$13:$F$43))*100000+COUNTA($F$13:$F$43),"000-0000")</f>
        <v>000-0000</v>
      </c>
      <c r="O48" s="274"/>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168</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75" t="s">
        <v>84</v>
      </c>
      <c r="C50" s="276"/>
      <c r="D50" s="114"/>
      <c r="E50" s="115"/>
      <c r="F50" s="115"/>
      <c r="G50" s="115"/>
      <c r="H50" s="115"/>
      <c r="I50" s="115"/>
      <c r="J50" s="277"/>
      <c r="K50" s="277"/>
      <c r="L50" s="277"/>
      <c r="M50" s="277"/>
      <c r="N50" s="277"/>
      <c r="O50" s="278"/>
      <c r="Q50" s="128"/>
      <c r="R50" s="279"/>
      <c r="S50" s="280"/>
      <c r="T50" s="280"/>
      <c r="U50" s="280"/>
      <c r="V50" s="280"/>
      <c r="W50" s="280"/>
      <c r="X50" s="280"/>
      <c r="Y50" s="280"/>
      <c r="Z50" s="280"/>
      <c r="AA50" s="280"/>
      <c r="AB50" s="280"/>
      <c r="AC50" s="280"/>
      <c r="AD50" s="280"/>
      <c r="AE50" s="281"/>
      <c r="AF50" s="129"/>
      <c r="AP50" s="15"/>
      <c r="AR50" s="15"/>
      <c r="AS50" s="15"/>
    </row>
    <row r="51" spans="2:46">
      <c r="B51" s="23"/>
      <c r="C51" s="23"/>
      <c r="D51" s="23"/>
      <c r="Q51" s="128"/>
      <c r="R51" s="266"/>
      <c r="S51" s="267"/>
      <c r="T51" s="267"/>
      <c r="U51" s="267"/>
      <c r="V51" s="267"/>
      <c r="W51" s="267"/>
      <c r="X51" s="267"/>
      <c r="Y51" s="267"/>
      <c r="Z51" s="267"/>
      <c r="AA51" s="267"/>
      <c r="AB51" s="267"/>
      <c r="AC51" s="267"/>
      <c r="AD51" s="267"/>
      <c r="AE51" s="268"/>
      <c r="AF51" s="129"/>
      <c r="AP51" s="15"/>
      <c r="AR51" s="15"/>
      <c r="AS51" s="15"/>
      <c r="AT51" s="15"/>
    </row>
    <row r="52" spans="2:46">
      <c r="B52" s="23"/>
      <c r="C52" s="23"/>
      <c r="D52" s="23"/>
      <c r="Q52" s="128"/>
      <c r="R52" s="266" t="str">
        <f ca="1">IF(AND($AK$7*$AL$7&gt;0,$Z$47&lt;0),"時間外勤務として"&amp;VLOOKUP($AI$7,設定!$G:$I,3,0)*24&amp;"H×"&amp;$AK$7&amp;"/"&amp;$AL$7&amp;"日＝"&amp;ROUND($AK$9*24,2)&amp;"H以降よりご請求致します。","")</f>
        <v/>
      </c>
      <c r="S52" s="267"/>
      <c r="T52" s="267"/>
      <c r="U52" s="267"/>
      <c r="V52" s="267"/>
      <c r="W52" s="267"/>
      <c r="X52" s="267"/>
      <c r="Y52" s="267"/>
      <c r="Z52" s="267"/>
      <c r="AA52" s="267"/>
      <c r="AB52" s="267"/>
      <c r="AC52" s="267"/>
      <c r="AD52" s="267"/>
      <c r="AE52" s="268"/>
      <c r="AF52" s="129"/>
      <c r="AP52" s="15"/>
      <c r="AR52" s="15"/>
      <c r="AS52" s="15"/>
      <c r="AT52" s="15"/>
    </row>
    <row r="53" spans="2:46">
      <c r="B53" s="23"/>
      <c r="C53" s="23"/>
      <c r="D53" s="23"/>
      <c r="Q53" s="128"/>
      <c r="R53" s="266" t="str">
        <f ca="1">IF(AND(COUNTIF($AO$13:$AO$44,"-")&gt;0,$AK$7*$AL$7&gt;0),"60H×"&amp;$AK$7&amp;"/"&amp;$AL$7&amp;"日＝"&amp;ROUND($AL$9*24,2)&amp;"H以降よりご請求致します。","")</f>
        <v/>
      </c>
      <c r="S53" s="267"/>
      <c r="T53" s="267"/>
      <c r="U53" s="267"/>
      <c r="V53" s="267"/>
      <c r="W53" s="267"/>
      <c r="X53" s="267"/>
      <c r="Y53" s="267"/>
      <c r="Z53" s="267"/>
      <c r="AA53" s="267"/>
      <c r="AB53" s="267"/>
      <c r="AC53" s="267"/>
      <c r="AD53" s="267"/>
      <c r="AE53" s="268"/>
      <c r="AF53" s="129"/>
      <c r="AJ53" s="86"/>
      <c r="AP53" s="15"/>
      <c r="AT53" s="15"/>
    </row>
    <row r="54" spans="2:46">
      <c r="B54" s="23"/>
      <c r="C54" s="23"/>
      <c r="D54" s="23"/>
      <c r="Q54" s="128"/>
      <c r="R54" s="269" t="str" cm="1">
        <f t="array" aca="1" ref="R54" ca="1">IFERROR("※"&amp;TEXT(INDEX($R$13:$R$44,MATCH("-",$AO$13:$AO$44,0)-1),"M/d  ")&amp;TEXT(INDEX($AO$13:$AO$44,MATCH("-",$AO$13:$AO$44,0)-1),"h:mm")&amp;"以降60H超","")</f>
        <v/>
      </c>
      <c r="S54" s="270"/>
      <c r="T54" s="270"/>
      <c r="U54" s="270"/>
      <c r="V54" s="270"/>
      <c r="W54" s="270"/>
      <c r="X54" s="270"/>
      <c r="Y54" s="270"/>
      <c r="Z54" s="270"/>
      <c r="AA54" s="270"/>
      <c r="AB54" s="270"/>
      <c r="AC54" s="270"/>
      <c r="AD54" s="270"/>
      <c r="AE54" s="271"/>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JjeYmPUG54Ae6bcmA+xVG4VFBU+dIX0e99onyMtybie5q6Si4O2gkygVteNrdUgkVRLcELqXk6unK0HmPERQTw==" saltValue="qAkSLvVPicXm1tnBGXJTNg=="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95" priority="4">
      <formula>OR($C13="土",$C13="日",$D13="祝")</formula>
    </cfRule>
  </conditionalFormatting>
  <conditionalFormatting sqref="B13:H42 J13:O42">
    <cfRule type="expression" dxfId="94" priority="3">
      <formula>$C13&lt;&gt;"土"</formula>
    </cfRule>
  </conditionalFormatting>
  <conditionalFormatting sqref="R13:T43">
    <cfRule type="expression" dxfId="93" priority="8">
      <formula>OR($S13="土",$S13="日",$T13="祝")</formula>
    </cfRule>
  </conditionalFormatting>
  <conditionalFormatting sqref="R13:AE42 AH13:AO42">
    <cfRule type="expression" dxfId="92" priority="5">
      <formula>$S13&lt;&gt;"土"</formula>
    </cfRule>
  </conditionalFormatting>
  <conditionalFormatting sqref="U13:X43">
    <cfRule type="expression" dxfId="91" priority="1">
      <formula>_xlfn.ISFORMULA(U13)</formula>
    </cfRule>
  </conditionalFormatting>
  <conditionalFormatting sqref="AH13:AH43">
    <cfRule type="expression" dxfId="90" priority="6">
      <formula>$AH13&lt;&gt;""</formula>
    </cfRule>
  </conditionalFormatting>
  <conditionalFormatting sqref="AI13:AJ43">
    <cfRule type="expression" dxfId="89" priority="7">
      <formula>AI13&lt;&gt;""</formula>
    </cfRule>
  </conditionalFormatting>
  <conditionalFormatting sqref="AJ7">
    <cfRule type="expression" dxfId="88" priority="2">
      <formula>COUNTIF($AI$7,"*H日*")&gt;0</formula>
    </cfRule>
  </conditionalFormatting>
  <dataValidations count="2">
    <dataValidation type="date" operator="greaterThan" allowBlank="1" showInputMessage="1" showErrorMessage="1" sqref="AH7" xr:uid="{DB41744D-783A-4AAC-A47D-FB3203C698F7}">
      <formula1>42369</formula1>
    </dataValidation>
    <dataValidation type="list" allowBlank="1" showInputMessage="1" showErrorMessage="1" sqref="AJ7" xr:uid="{48A33647-B5A0-4AFD-8FDA-53F68A84085F}">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7F92DFCD-3C1C-4632-9B37-A3A01A38B1A6}">
          <x14:formula1>
            <xm:f>設定!$T$14:$T$20</xm:f>
          </x14:formula1>
          <xm:sqref>E7:H8</xm:sqref>
        </x14:dataValidation>
        <x14:dataValidation type="list" allowBlank="1" showInputMessage="1" showErrorMessage="1" xr:uid="{46C8E2E0-B0DE-47DC-903E-D1F3755A03C6}">
          <x14:formula1>
            <xm:f>設定!$K$3:$K$7</xm:f>
          </x14:formula1>
          <xm:sqref>AH13:AH43</xm:sqref>
        </x14:dataValidation>
        <x14:dataValidation type="list" allowBlank="1" showInputMessage="1" showErrorMessage="1" xr:uid="{25A3B7F2-004B-4650-B9F4-880F8ABC1E84}">
          <x14:formula1>
            <xm:f>設定!$G$3:$G$23</xm:f>
          </x14:formula1>
          <xm:sqref>AI7</xm:sqref>
        </x14:dataValidation>
        <x14:dataValidation type="list" allowBlank="1" showInputMessage="1" showErrorMessage="1" xr:uid="{D248C32B-EF3E-46FF-A2EB-942405C67CF6}">
          <x14:formula1>
            <xm:f>設定!$N$3:$N$139</xm:f>
          </x14:formula1>
          <xm:sqref>G13:G43</xm:sqref>
        </x14:dataValidation>
        <x14:dataValidation type="list" allowBlank="1" showInputMessage="1" showErrorMessage="1" xr:uid="{B4A7C585-6215-4F55-9328-80C450D50129}">
          <x14:formula1>
            <xm:f>設定!$O$3:$O$23</xm:f>
          </x14:formula1>
          <xm:sqref>F13:F43</xm:sqref>
        </x14:dataValidation>
        <x14:dataValidation type="list" allowBlank="1" showInputMessage="1" showErrorMessage="1" xr:uid="{61D8DA46-721D-485A-B40B-8325794160E2}">
          <x14:formula1>
            <xm:f>設定!$M$3:$M$98</xm:f>
          </x14:formula1>
          <xm:sqref>E13:E43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BEFD2-774C-4B18-94B4-3CD647560610}">
  <sheetPr codeName="Sheet6">
    <pageSetUpPr fitToPage="1"/>
  </sheetPr>
  <dimension ref="A1:AT124"/>
  <sheetViews>
    <sheetView zoomScale="115" zoomScaleNormal="115" zoomScaleSheetLayoutView="100" workbookViewId="0">
      <selection activeCell="AR20" sqref="AR20"/>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2</v>
      </c>
      <c r="G1" s="56" t="s">
        <v>89</v>
      </c>
      <c r="H1" s="57" t="s">
        <v>90</v>
      </c>
      <c r="I1" s="13"/>
      <c r="Q1" s="123"/>
      <c r="R1" s="124" t="str">
        <f>TEXT($AH$9,"yyyy/m/d")&amp;" ～ "&amp;IF(YEAR($AH$7)=YEAR($AH$9),TEXT($AH$7,"m/d"),TEXT($AH$7,"yyyy/m/d"))</f>
        <v>2025/2/1 ～ 2/28</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9" t="s">
        <v>145</v>
      </c>
      <c r="C3" s="229"/>
      <c r="D3" s="229"/>
      <c r="E3" s="256"/>
      <c r="F3" s="256"/>
      <c r="G3" s="256"/>
      <c r="H3" s="256"/>
      <c r="J3" s="262" t="s">
        <v>4</v>
      </c>
      <c r="K3" s="262"/>
      <c r="L3" s="263" t="s">
        <v>5</v>
      </c>
      <c r="M3" s="263"/>
      <c r="N3" s="263"/>
      <c r="O3" s="263"/>
      <c r="Q3" s="128"/>
      <c r="S3" s="18"/>
      <c r="T3" s="18"/>
      <c r="U3" s="18"/>
      <c r="V3" s="18"/>
      <c r="W3" s="18"/>
      <c r="X3" s="18"/>
      <c r="Y3" s="117" t="s">
        <v>4</v>
      </c>
      <c r="Z3" s="117"/>
      <c r="AA3" s="117" t="s">
        <v>5</v>
      </c>
      <c r="AB3" s="117"/>
      <c r="AC3" s="110"/>
      <c r="AD3" s="117"/>
      <c r="AF3" s="129"/>
      <c r="AQ3" s="14"/>
      <c r="AR3" s="14"/>
      <c r="AS3" s="14"/>
    </row>
    <row r="4" spans="1:45" ht="19.5" customHeight="1" thickBot="1">
      <c r="B4" s="229" t="s">
        <v>146</v>
      </c>
      <c r="C4" s="229"/>
      <c r="D4" s="229"/>
      <c r="E4" s="264"/>
      <c r="F4" s="264"/>
      <c r="G4" s="264"/>
      <c r="H4" s="264"/>
      <c r="J4" s="19" t="s">
        <v>23</v>
      </c>
      <c r="K4" s="265" t="str">
        <f>'1月'!$K$4&amp;""</f>
        <v/>
      </c>
      <c r="L4" s="265"/>
      <c r="M4" s="265"/>
      <c r="N4" s="265"/>
      <c r="O4" s="59" t="s">
        <v>91</v>
      </c>
      <c r="Q4" s="128"/>
      <c r="S4" s="70"/>
      <c r="T4" s="70"/>
      <c r="U4" s="70"/>
      <c r="V4" s="70"/>
      <c r="W4" s="58"/>
      <c r="X4" s="58"/>
      <c r="Y4" s="69" t="s">
        <v>23</v>
      </c>
      <c r="Z4" s="69"/>
      <c r="AA4" s="117" t="str">
        <f>$K$4&amp;""</f>
        <v/>
      </c>
      <c r="AB4" s="69"/>
      <c r="AC4" s="110"/>
      <c r="AD4" s="117"/>
      <c r="AF4" s="129"/>
      <c r="AH4" s="223" t="s">
        <v>20</v>
      </c>
      <c r="AI4" s="223" t="s">
        <v>9</v>
      </c>
      <c r="AJ4" s="223" t="s">
        <v>53</v>
      </c>
      <c r="AK4" s="222" t="s">
        <v>85</v>
      </c>
      <c r="AL4" s="222" t="s">
        <v>86</v>
      </c>
      <c r="AM4" s="222" t="s">
        <v>87</v>
      </c>
      <c r="AQ4" s="14"/>
      <c r="AR4" s="14"/>
      <c r="AS4" s="14"/>
    </row>
    <row r="5" spans="1:45" ht="5.25" customHeight="1" thickTop="1">
      <c r="B5" s="230" t="s">
        <v>147</v>
      </c>
      <c r="C5" s="230"/>
      <c r="D5" s="230"/>
      <c r="E5" s="255"/>
      <c r="F5" s="255"/>
      <c r="G5" s="255"/>
      <c r="H5" s="255"/>
      <c r="I5" s="60"/>
      <c r="J5" s="61"/>
      <c r="K5" s="257"/>
      <c r="L5" s="257"/>
      <c r="M5" s="258"/>
      <c r="N5" s="258"/>
      <c r="O5" s="258"/>
      <c r="Q5" s="128"/>
      <c r="T5" s="52"/>
      <c r="U5" s="52"/>
      <c r="V5" s="52"/>
      <c r="W5" s="52"/>
      <c r="AB5" s="52"/>
      <c r="AC5" s="52"/>
      <c r="AF5" s="129"/>
      <c r="AH5" s="223"/>
      <c r="AI5" s="223"/>
      <c r="AJ5" s="223"/>
      <c r="AK5" s="223"/>
      <c r="AL5" s="223"/>
      <c r="AM5" s="223"/>
      <c r="AQ5" s="14"/>
      <c r="AR5" s="14"/>
      <c r="AS5" s="14"/>
    </row>
    <row r="6" spans="1:45" ht="13.5" customHeight="1">
      <c r="B6" s="230"/>
      <c r="C6" s="230"/>
      <c r="D6" s="230"/>
      <c r="E6" s="256"/>
      <c r="F6" s="256"/>
      <c r="G6" s="256"/>
      <c r="H6" s="256"/>
      <c r="I6" s="60"/>
      <c r="J6" s="62" t="s">
        <v>92</v>
      </c>
      <c r="K6" s="62"/>
      <c r="L6" s="63" t="s">
        <v>93</v>
      </c>
      <c r="M6" s="259" t="str">
        <f>設定!$R$2</f>
        <v>03-5501-1271</v>
      </c>
      <c r="N6" s="259"/>
      <c r="O6" s="259"/>
      <c r="Q6" s="128"/>
      <c r="S6" s="58"/>
      <c r="T6" s="58"/>
      <c r="U6" s="58"/>
      <c r="V6" s="58"/>
      <c r="W6" s="58"/>
      <c r="X6" s="58"/>
      <c r="Y6" s="58"/>
      <c r="Z6" s="58"/>
      <c r="AB6" s="58"/>
      <c r="AC6" s="52"/>
      <c r="AF6" s="129"/>
      <c r="AH6" s="223"/>
      <c r="AI6" s="223"/>
      <c r="AJ6" s="223"/>
      <c r="AK6" s="223"/>
      <c r="AL6" s="223"/>
      <c r="AM6" s="223"/>
      <c r="AQ6" s="14"/>
      <c r="AR6" s="14"/>
      <c r="AS6" s="14"/>
    </row>
    <row r="7" spans="1:45">
      <c r="B7" s="230" t="s">
        <v>148</v>
      </c>
      <c r="C7" s="230"/>
      <c r="D7" s="230"/>
      <c r="E7" s="247" t="s">
        <v>94</v>
      </c>
      <c r="F7" s="247"/>
      <c r="G7" s="247"/>
      <c r="H7" s="247"/>
      <c r="I7" s="60"/>
      <c r="J7" s="64" t="s">
        <v>95</v>
      </c>
      <c r="K7" s="64"/>
      <c r="L7" s="65" t="s">
        <v>96</v>
      </c>
      <c r="M7" s="249" t="str">
        <f>設定!$R$3</f>
        <v>03-5501-1281</v>
      </c>
      <c r="N7" s="249"/>
      <c r="O7" s="249"/>
      <c r="Q7" s="128"/>
      <c r="S7" s="58"/>
      <c r="T7" s="58"/>
      <c r="U7" s="58"/>
      <c r="V7" s="58"/>
      <c r="W7" s="58"/>
      <c r="X7" s="58"/>
      <c r="Y7" s="58"/>
      <c r="Z7" s="58"/>
      <c r="AB7" s="58"/>
      <c r="AC7" s="52"/>
      <c r="AF7" s="129"/>
      <c r="AH7" s="90">
        <f>EOMONTH($B$13,0)</f>
        <v>45716</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30"/>
      <c r="C8" s="230"/>
      <c r="D8" s="230"/>
      <c r="E8" s="248"/>
      <c r="F8" s="248"/>
      <c r="G8" s="248"/>
      <c r="H8" s="248"/>
      <c r="I8" s="60"/>
      <c r="J8" s="66" t="s">
        <v>97</v>
      </c>
      <c r="K8" s="66"/>
      <c r="L8" s="250" t="str">
        <f>設定!$R$4</f>
        <v>https://wa-ki.jp/expenses-et/</v>
      </c>
      <c r="M8" s="250"/>
      <c r="N8" s="250"/>
      <c r="O8" s="250"/>
      <c r="Q8" s="128"/>
      <c r="AC8" s="52"/>
      <c r="AF8" s="129"/>
      <c r="AH8" s="160" t="s">
        <v>21</v>
      </c>
      <c r="AI8" s="160"/>
      <c r="AJ8" s="160"/>
      <c r="AK8" s="160" t="s">
        <v>10</v>
      </c>
      <c r="AL8" s="160" t="s">
        <v>79</v>
      </c>
      <c r="AM8" s="160"/>
      <c r="AP8" s="14" t="str">
        <f t="shared" ca="1" si="0"/>
        <v/>
      </c>
      <c r="AQ8" s="14"/>
      <c r="AR8" s="14"/>
      <c r="AS8" s="14"/>
    </row>
    <row r="9" spans="1:45" ht="21.95" customHeight="1">
      <c r="B9" s="231" t="s">
        <v>149</v>
      </c>
      <c r="C9" s="231"/>
      <c r="D9" s="231"/>
      <c r="E9" s="232" t="s">
        <v>98</v>
      </c>
      <c r="F9" s="232"/>
      <c r="G9" s="232"/>
      <c r="H9" s="232"/>
      <c r="I9" s="60"/>
      <c r="J9" s="60"/>
      <c r="K9" s="60"/>
      <c r="L9" s="60"/>
      <c r="M9" s="60"/>
      <c r="N9" s="60"/>
      <c r="O9" s="60"/>
      <c r="Q9" s="128"/>
      <c r="AC9" s="52"/>
      <c r="AF9" s="129"/>
      <c r="AH9" s="24">
        <f>IF($AH$7=EOMONTH($AH$7,0),EOMONTH($AH$7,-1)+1,EDATE($AH$7,-1)+1)</f>
        <v>45689</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306" t="s">
        <v>99</v>
      </c>
      <c r="F11" s="306"/>
      <c r="G11" s="306"/>
      <c r="H11" s="306"/>
      <c r="I11" s="92" t="s">
        <v>100</v>
      </c>
      <c r="J11" s="285" t="s">
        <v>101</v>
      </c>
      <c r="K11" s="286"/>
      <c r="L11" s="286"/>
      <c r="M11" s="286"/>
      <c r="N11" s="286"/>
      <c r="O11" s="307"/>
      <c r="P11" s="17"/>
      <c r="Q11" s="130"/>
      <c r="R11" s="29"/>
      <c r="S11" s="30"/>
      <c r="T11" s="30"/>
      <c r="U11" s="282" t="s">
        <v>50</v>
      </c>
      <c r="V11" s="283"/>
      <c r="W11" s="283"/>
      <c r="X11" s="284"/>
      <c r="Y11" s="30"/>
      <c r="Z11" s="30"/>
      <c r="AA11" s="30"/>
      <c r="AB11" s="30"/>
      <c r="AC11" s="30"/>
      <c r="AD11" s="30"/>
      <c r="AE11" s="31"/>
      <c r="AF11" s="129"/>
      <c r="AH11" s="32" t="s">
        <v>12</v>
      </c>
      <c r="AI11" s="33" t="s">
        <v>11</v>
      </c>
      <c r="AJ11" s="33" t="s">
        <v>11</v>
      </c>
      <c r="AK11" s="285" t="s">
        <v>77</v>
      </c>
      <c r="AL11" s="286"/>
      <c r="AM11" s="286"/>
      <c r="AN11" s="287"/>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45689</v>
      </c>
      <c r="C13" s="116" t="str">
        <f>IF(B13="","",TEXT($B13,"aaa"))</f>
        <v>土</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45689</v>
      </c>
      <c r="S13" s="46" t="str">
        <f>IF(R13="","",TEXT($R13,"aaa"))</f>
        <v>土</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9"/>
      <c r="AH13" s="148"/>
      <c r="AI13" s="149"/>
      <c r="AJ13" s="150"/>
      <c r="AK13" s="78" t="str" cm="1">
        <f t="array" ref="AK13">_xlfn.IFS($R13="","",$AH13="振替出勤日","平",OR($AH13="祝日扱い",$T13="祝"),"祝",OR($S13="土",$S13="日"),$S13,TRUE,"平")</f>
        <v>土</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45690</v>
      </c>
      <c r="C14" s="116" t="str">
        <f t="shared" ref="C14:C43" si="11">IF(B14="","",TEXT($B14,"aaa"))</f>
        <v>日</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45690</v>
      </c>
      <c r="S14" s="46" t="str">
        <f t="shared" ref="S14:S43" si="13">IF(R14="","",TEXT($R14,"aaa"))</f>
        <v>日</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t="str">
        <f t="shared" si="9"/>
        <v/>
      </c>
      <c r="AF14" s="129"/>
      <c r="AH14" s="148"/>
      <c r="AI14" s="149"/>
      <c r="AJ14" s="150"/>
      <c r="AK14" s="78" t="str" cm="1">
        <f t="array" ref="AK14">_xlfn.IFS($R14="","",$AH14="振替出勤日","平",OR($AH14="祝日扱い",$T14="祝"),"祝",OR($S14="土",$S14="日"),$S14,TRUE,"平")</f>
        <v>日</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45691</v>
      </c>
      <c r="C15" s="116" t="str">
        <f t="shared" si="11"/>
        <v>月</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45691</v>
      </c>
      <c r="S15" s="46" t="str">
        <f t="shared" si="13"/>
        <v>月</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45692</v>
      </c>
      <c r="C16" s="116" t="str">
        <f t="shared" si="11"/>
        <v>火</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45692</v>
      </c>
      <c r="S16" s="48" t="str">
        <f t="shared" si="13"/>
        <v>火</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45693</v>
      </c>
      <c r="C17" s="116" t="str">
        <f t="shared" si="11"/>
        <v>水</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45693</v>
      </c>
      <c r="S17" s="48" t="str">
        <f t="shared" si="13"/>
        <v>水</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45694</v>
      </c>
      <c r="C18" s="116" t="str">
        <f t="shared" si="11"/>
        <v>木</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45694</v>
      </c>
      <c r="S18" s="48" t="str">
        <f t="shared" si="13"/>
        <v>木</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45695</v>
      </c>
      <c r="C19" s="116" t="str">
        <f t="shared" si="11"/>
        <v>金</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45695</v>
      </c>
      <c r="S19" s="48" t="str">
        <f t="shared" si="13"/>
        <v>金</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45696</v>
      </c>
      <c r="C20" s="116" t="str">
        <f t="shared" si="11"/>
        <v>土</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45696</v>
      </c>
      <c r="S20" s="48" t="str">
        <f t="shared" si="13"/>
        <v>土</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t="str">
        <f t="shared" si="9"/>
        <v/>
      </c>
      <c r="AF20" s="129"/>
      <c r="AH20" s="148"/>
      <c r="AI20" s="149"/>
      <c r="AJ20" s="150"/>
      <c r="AK20" s="78" t="str" cm="1">
        <f t="array" ref="AK20">_xlfn.IFS($R20="","",$AH20="振替出勤日","平",OR($AH20="祝日扱い",$T20="祝"),"祝",OR($S20="土",$S20="日"),$S20,TRUE,"平")</f>
        <v>土</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45697</v>
      </c>
      <c r="C21" s="116" t="str">
        <f t="shared" si="11"/>
        <v>日</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45697</v>
      </c>
      <c r="S21" s="48" t="str">
        <f t="shared" si="13"/>
        <v>日</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t="str">
        <f t="shared" si="9"/>
        <v/>
      </c>
      <c r="AF21" s="129"/>
      <c r="AH21" s="148"/>
      <c r="AI21" s="149"/>
      <c r="AJ21" s="150"/>
      <c r="AK21" s="78" t="str" cm="1">
        <f t="array" ref="AK21">_xlfn.IFS($R21="","",$AH21="振替出勤日","平",OR($AH21="祝日扱い",$T21="祝"),"祝",OR($S21="土",$S21="日"),$S21,TRUE,"平")</f>
        <v>日</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45698</v>
      </c>
      <c r="C22" s="116" t="str">
        <f t="shared" si="11"/>
        <v>月</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45698</v>
      </c>
      <c r="S22" s="48" t="str">
        <f t="shared" si="13"/>
        <v>月</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45699</v>
      </c>
      <c r="C23" s="116" t="str">
        <f t="shared" si="11"/>
        <v>火</v>
      </c>
      <c r="D23" s="103" t="str" cm="1">
        <f t="array" ref="D23">_xlfn.IFS($C23="日","",COUNTIF(設定!$A:$A,$B23)=1,"祝",$C23&lt;&gt;"日","")</f>
        <v>祝</v>
      </c>
      <c r="E23" s="99"/>
      <c r="F23" s="100"/>
      <c r="G23" s="100"/>
      <c r="H23" s="101"/>
      <c r="I23" s="153"/>
      <c r="J23" s="102" t="s">
        <v>112</v>
      </c>
      <c r="K23" s="67" t="s">
        <v>112</v>
      </c>
      <c r="L23" s="67" t="s">
        <v>112</v>
      </c>
      <c r="M23" s="67" t="s">
        <v>112</v>
      </c>
      <c r="N23" s="67" t="s">
        <v>112</v>
      </c>
      <c r="O23" s="68" t="s">
        <v>112</v>
      </c>
      <c r="Q23" s="128"/>
      <c r="R23" s="45">
        <f t="shared" si="12"/>
        <v>45699</v>
      </c>
      <c r="S23" s="48" t="str">
        <f t="shared" si="13"/>
        <v>火</v>
      </c>
      <c r="T23" s="49" t="str">
        <f>IF(OR($R23="",$S23="日"),"",IF(COUNTIF(設定!$A:$A,$R23)&gt;=1,"祝",""))</f>
        <v>祝</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9"/>
      <c r="AH23" s="148"/>
      <c r="AI23" s="149"/>
      <c r="AJ23" s="150"/>
      <c r="AK23" s="78" t="str" cm="1">
        <f t="array" ref="AK23">_xlfn.IFS($R23="","",$AH23="振替出勤日","平",OR($AH23="祝日扱い",$T23="祝"),"祝",OR($S23="土",$S23="日"),$S23,TRUE,"平")</f>
        <v>祝</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45700</v>
      </c>
      <c r="C24" s="116" t="str">
        <f t="shared" si="11"/>
        <v>水</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45700</v>
      </c>
      <c r="S24" s="48" t="str">
        <f t="shared" si="13"/>
        <v>水</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45701</v>
      </c>
      <c r="C25" s="116" t="str">
        <f t="shared" si="11"/>
        <v>木</v>
      </c>
      <c r="D25" s="98" t="str" cm="1">
        <f t="array" ref="D25">_xlfn.IFS($C25="日","",COUNTIF(設定!$A:$A,$B25)=1,"祝",$C25&lt;&gt;"日","")</f>
        <v/>
      </c>
      <c r="E25" s="99"/>
      <c r="F25" s="100"/>
      <c r="G25" s="100"/>
      <c r="H25" s="101"/>
      <c r="I25" s="152"/>
      <c r="J25" s="102" t="s">
        <v>112</v>
      </c>
      <c r="K25" s="67" t="s">
        <v>112</v>
      </c>
      <c r="L25" s="67" t="s">
        <v>112</v>
      </c>
      <c r="M25" s="67" t="s">
        <v>112</v>
      </c>
      <c r="N25" s="67" t="s">
        <v>112</v>
      </c>
      <c r="O25" s="68" t="s">
        <v>112</v>
      </c>
      <c r="Q25" s="128"/>
      <c r="R25" s="45">
        <f t="shared" si="12"/>
        <v>45701</v>
      </c>
      <c r="S25" s="48" t="str">
        <f t="shared" si="13"/>
        <v>木</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9"/>
      <c r="AH25" s="148"/>
      <c r="AI25" s="149"/>
      <c r="AJ25" s="150"/>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45702</v>
      </c>
      <c r="C26" s="116" t="str">
        <f t="shared" si="11"/>
        <v>金</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45702</v>
      </c>
      <c r="S26" s="48" t="str">
        <f t="shared" si="13"/>
        <v>金</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45703</v>
      </c>
      <c r="C27" s="116" t="str">
        <f t="shared" si="11"/>
        <v>土</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45703</v>
      </c>
      <c r="S27" s="48" t="str">
        <f t="shared" si="13"/>
        <v>土</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9"/>
      <c r="AH27" s="148"/>
      <c r="AI27" s="149"/>
      <c r="AJ27" s="150"/>
      <c r="AK27" s="78" t="str" cm="1">
        <f t="array" ref="AK27">_xlfn.IFS($R27="","",$AH27="振替出勤日","平",OR($AH27="祝日扱い",$T27="祝"),"祝",OR($S27="土",$S27="日"),$S27,TRUE,"平")</f>
        <v>土</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45704</v>
      </c>
      <c r="C28" s="116" t="str">
        <f t="shared" si="11"/>
        <v>日</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45704</v>
      </c>
      <c r="S28" s="48" t="str">
        <f t="shared" si="13"/>
        <v>日</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t="str">
        <f t="shared" si="9"/>
        <v/>
      </c>
      <c r="AF28" s="129"/>
      <c r="AH28" s="148"/>
      <c r="AI28" s="149"/>
      <c r="AJ28" s="150"/>
      <c r="AK28" s="78" t="str" cm="1">
        <f t="array" ref="AK28">_xlfn.IFS($R28="","",$AH28="振替出勤日","平",OR($AH28="祝日扱い",$T28="祝"),"祝",OR($S28="土",$S28="日"),$S28,TRUE,"平")</f>
        <v>日</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45705</v>
      </c>
      <c r="C29" s="116" t="str">
        <f t="shared" si="11"/>
        <v>月</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45705</v>
      </c>
      <c r="S29" s="48" t="str">
        <f t="shared" si="13"/>
        <v>月</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45706</v>
      </c>
      <c r="C30" s="116" t="str">
        <f t="shared" si="11"/>
        <v>火</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45706</v>
      </c>
      <c r="S30" s="48" t="str">
        <f t="shared" si="13"/>
        <v>火</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45707</v>
      </c>
      <c r="C31" s="116" t="str">
        <f t="shared" si="11"/>
        <v>水</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45707</v>
      </c>
      <c r="S31" s="48" t="str">
        <f t="shared" si="13"/>
        <v>水</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45708</v>
      </c>
      <c r="C32" s="116" t="str">
        <f t="shared" si="11"/>
        <v>木</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45708</v>
      </c>
      <c r="S32" s="48" t="str">
        <f t="shared" si="13"/>
        <v>木</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45709</v>
      </c>
      <c r="C33" s="116" t="str">
        <f t="shared" si="11"/>
        <v>金</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45709</v>
      </c>
      <c r="S33" s="48" t="str">
        <f t="shared" si="13"/>
        <v>金</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45710</v>
      </c>
      <c r="C34" s="116" t="str">
        <f t="shared" si="11"/>
        <v>土</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45710</v>
      </c>
      <c r="S34" s="48" t="str">
        <f t="shared" si="13"/>
        <v>土</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9"/>
      <c r="AH34" s="148"/>
      <c r="AI34" s="149"/>
      <c r="AJ34" s="150"/>
      <c r="AK34" s="78" t="str" cm="1">
        <f t="array" ref="AK34">_xlfn.IFS($R34="","",$AH34="振替出勤日","平",OR($AH34="祝日扱い",$T34="祝"),"祝",OR($S34="土",$S34="日"),$S34,TRUE,"平")</f>
        <v>土</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45711</v>
      </c>
      <c r="C35" s="116" t="str">
        <f t="shared" si="11"/>
        <v>日</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45711</v>
      </c>
      <c r="S35" s="48" t="str">
        <f t="shared" si="13"/>
        <v>日</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9"/>
      <c r="AH35" s="148"/>
      <c r="AI35" s="149"/>
      <c r="AJ35" s="150"/>
      <c r="AK35" s="78" t="str" cm="1">
        <f t="array" ref="AK35">_xlfn.IFS($R35="","",$AH35="振替出勤日","平",OR($AH35="祝日扱い",$T35="祝"),"祝",OR($S35="土",$S35="日"),$S35,TRUE,"平")</f>
        <v>日</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45712</v>
      </c>
      <c r="C36" s="116" t="str">
        <f t="shared" si="11"/>
        <v>月</v>
      </c>
      <c r="D36" s="103" t="str" cm="1">
        <f t="array" ref="D36">_xlfn.IFS($C36="日","",COUNTIF(設定!$A:$A,$B36)=1,"祝",$C36&lt;&gt;"日","")</f>
        <v>祝</v>
      </c>
      <c r="E36" s="99"/>
      <c r="F36" s="100"/>
      <c r="G36" s="100"/>
      <c r="H36" s="101"/>
      <c r="I36" s="152"/>
      <c r="J36" s="102" t="s">
        <v>112</v>
      </c>
      <c r="K36" s="67" t="s">
        <v>112</v>
      </c>
      <c r="L36" s="67" t="s">
        <v>112</v>
      </c>
      <c r="M36" s="67" t="s">
        <v>112</v>
      </c>
      <c r="N36" s="67" t="s">
        <v>112</v>
      </c>
      <c r="O36" s="68" t="s">
        <v>112</v>
      </c>
      <c r="Q36" s="128"/>
      <c r="R36" s="45">
        <f t="shared" si="12"/>
        <v>45712</v>
      </c>
      <c r="S36" s="48" t="str">
        <f t="shared" si="13"/>
        <v>月</v>
      </c>
      <c r="T36" s="49" t="str">
        <f>IF(OR($R36="",$S36="日"),"",IF(COUNTIF(設定!$A:$A,$R36)&gt;=1,"祝",""))</f>
        <v>祝</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t="str">
        <f t="shared" si="9"/>
        <v/>
      </c>
      <c r="AF36" s="129"/>
      <c r="AH36" s="148"/>
      <c r="AI36" s="149"/>
      <c r="AJ36" s="150"/>
      <c r="AK36" s="78" t="str" cm="1">
        <f t="array" ref="AK36">_xlfn.IFS($R36="","",$AH36="振替出勤日","平",OR($AH36="祝日扱い",$T36="祝"),"祝",OR($S36="土",$S36="日"),$S36,TRUE,"平")</f>
        <v>祝</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45713</v>
      </c>
      <c r="C37" s="116" t="str">
        <f t="shared" si="11"/>
        <v>火</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45713</v>
      </c>
      <c r="S37" s="48" t="str">
        <f t="shared" si="13"/>
        <v>火</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45714</v>
      </c>
      <c r="C38" s="116" t="str">
        <f t="shared" si="11"/>
        <v>水</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45714</v>
      </c>
      <c r="S38" s="48" t="str">
        <f t="shared" si="13"/>
        <v>水</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45715</v>
      </c>
      <c r="C39" s="116" t="str">
        <f t="shared" si="11"/>
        <v>木</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45715</v>
      </c>
      <c r="S39" s="48" t="str">
        <f t="shared" si="13"/>
        <v>木</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45716</v>
      </c>
      <c r="C40" s="116" t="str">
        <f t="shared" si="11"/>
        <v>金</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45716</v>
      </c>
      <c r="S40" s="48" t="str">
        <f t="shared" si="13"/>
        <v>金</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t="str">
        <f t="shared" si="15"/>
        <v/>
      </c>
      <c r="C41" s="116" t="str">
        <f t="shared" si="11"/>
        <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t="str">
        <f t="shared" si="12"/>
        <v/>
      </c>
      <c r="S41" s="48" t="str">
        <f t="shared" si="13"/>
        <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si="8"/>
        <v>0</v>
      </c>
      <c r="AE41" s="77" t="str">
        <f t="shared" si="9"/>
        <v/>
      </c>
      <c r="AF41" s="129"/>
      <c r="AH41" s="148"/>
      <c r="AI41" s="149"/>
      <c r="AJ41" s="150"/>
      <c r="AK41" s="78" t="str" cm="1">
        <f t="array" ref="AK41">_xlfn.IFS($R41="","",$AH41="振替出勤日","平",OR($AH41="祝日扱い",$T41="祝"),"祝",OR($S41="土",$S41="日"),$S41,TRUE,"平")</f>
        <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t="str">
        <f t="shared" si="15"/>
        <v/>
      </c>
      <c r="C42" s="116" t="str">
        <f t="shared" si="11"/>
        <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t="str">
        <f t="shared" si="12"/>
        <v/>
      </c>
      <c r="S42" s="48" t="str">
        <f t="shared" si="13"/>
        <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si="8"/>
        <v>0</v>
      </c>
      <c r="AE42" s="77" t="str">
        <f t="shared" si="9"/>
        <v/>
      </c>
      <c r="AF42" s="129"/>
      <c r="AH42" s="148"/>
      <c r="AI42" s="149"/>
      <c r="AJ42" s="150"/>
      <c r="AK42" s="78" t="str" cm="1">
        <f t="array" ref="AK42">_xlfn.IFS($R42="","",$AH42="振替出勤日","平",OR($AH42="祝日扱い",$T42="祝"),"祝",OR($S42="土",$S42="日"),$S42,TRUE,"平")</f>
        <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6" t="str">
        <f t="shared" si="11"/>
        <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9"/>
      <c r="AH43" s="148"/>
      <c r="AI43" s="149"/>
      <c r="AJ43" s="150"/>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302" t="s">
        <v>54</v>
      </c>
      <c r="Z44" s="304" t="s">
        <v>3</v>
      </c>
      <c r="AA44" s="304" t="str">
        <f>AA12</f>
        <v>休日
勤務</v>
      </c>
      <c r="AB44" s="304" t="str">
        <f>AB12</f>
        <v/>
      </c>
      <c r="AC44" s="304" t="s">
        <v>52</v>
      </c>
      <c r="AD44" s="304" t="s">
        <v>88</v>
      </c>
      <c r="AE44" s="288" t="s">
        <v>51</v>
      </c>
      <c r="AF44" s="129"/>
      <c r="AO44" s="52" t="str" cm="1">
        <f t="array" aca="1" ref="AO44" ca="1">_xlfn.IFS($AO43&lt;&gt;"","-",_xlfn.FLOOR.MATH($AN44,"0:0:1")&lt;=$AL$9,"",TRUE,IF($AK44&lt;&gt;"平",$AL$9-$AN43+$U44+IF($AL$9-$AN43+$U44&gt;=12/24,IF(AND($V44="",$AL44&gt;=8/24),1/24,$V44),0),$AL$9-$AN43+$U44+8/24+IF(AND($V44="",$AL44&gt;=8/24),1/24,$V44)))</f>
        <v/>
      </c>
    </row>
    <row r="45" spans="1:46" ht="14.25" customHeight="1">
      <c r="B45" s="290" t="s">
        <v>113</v>
      </c>
      <c r="C45" s="145" t="s">
        <v>114</v>
      </c>
      <c r="D45" s="293" t="s">
        <v>131</v>
      </c>
      <c r="E45" s="293"/>
      <c r="F45" s="293"/>
      <c r="G45" s="293"/>
      <c r="H45" s="294"/>
      <c r="I45" s="17"/>
      <c r="J45" s="295" t="s">
        <v>115</v>
      </c>
      <c r="K45" s="296"/>
      <c r="L45" s="296"/>
      <c r="M45" s="296"/>
      <c r="N45" s="296"/>
      <c r="O45" s="297"/>
      <c r="P45" s="17"/>
      <c r="Q45" s="131"/>
      <c r="R45" s="51"/>
      <c r="S45" s="52"/>
      <c r="T45" s="52"/>
      <c r="U45" s="52"/>
      <c r="V45" s="52"/>
      <c r="Y45" s="303"/>
      <c r="Z45" s="305"/>
      <c r="AA45" s="305"/>
      <c r="AB45" s="305"/>
      <c r="AC45" s="305"/>
      <c r="AD45" s="305"/>
      <c r="AE45" s="289"/>
      <c r="AF45" s="129"/>
      <c r="AG45" s="50"/>
      <c r="AH45" s="50"/>
      <c r="AI45" s="50"/>
      <c r="AJ45" s="50"/>
      <c r="AK45" s="50"/>
      <c r="AL45" s="26" t="s">
        <v>7</v>
      </c>
      <c r="AN45" s="26" t="s">
        <v>3</v>
      </c>
    </row>
    <row r="46" spans="1:46" ht="14.25" customHeight="1">
      <c r="B46" s="291"/>
      <c r="C46" s="146" t="s">
        <v>114</v>
      </c>
      <c r="D46" s="298" t="s">
        <v>116</v>
      </c>
      <c r="E46" s="298"/>
      <c r="F46" s="298"/>
      <c r="G46" s="298"/>
      <c r="H46" s="299"/>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144</v>
      </c>
      <c r="AF46" s="129"/>
      <c r="AG46" s="84"/>
      <c r="AH46" s="50"/>
      <c r="AI46" s="50"/>
      <c r="AJ46" s="50"/>
      <c r="AK46" s="84"/>
      <c r="AL46" s="85">
        <f ca="1">_xlfn.FLOOR.MATH(ROUND(SUM(AL$13:AL$43)*24,5),"0.25")</f>
        <v>0</v>
      </c>
      <c r="AN46" s="85">
        <f ca="1">_xlfn.FLOOR.MATH(ROUND(MAX(AN$13:AN$43)*24,5),"0.25")</f>
        <v>0</v>
      </c>
    </row>
    <row r="47" spans="1:46" ht="14.25" customHeight="1">
      <c r="B47" s="292"/>
      <c r="C47" s="147" t="s">
        <v>114</v>
      </c>
      <c r="D47" s="300" t="s">
        <v>117</v>
      </c>
      <c r="E47" s="300"/>
      <c r="F47" s="300"/>
      <c r="G47" s="300"/>
      <c r="H47" s="301"/>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72" t="s">
        <v>118</v>
      </c>
      <c r="C48" s="272"/>
      <c r="D48" s="272"/>
      <c r="E48" s="272"/>
      <c r="F48" s="272"/>
      <c r="G48" s="272"/>
      <c r="H48" s="272"/>
      <c r="I48" s="272"/>
      <c r="J48" s="272"/>
      <c r="K48" s="273" t="s">
        <v>119</v>
      </c>
      <c r="L48" s="273"/>
      <c r="M48" s="273"/>
      <c r="N48" s="274" t="str">
        <f>TEXT((SUMPRODUCT($E$13:$E$43,$G$13:$G$43,ROW($B$13:$B$43))+SUM($F$13:$F$43))*100000+COUNTA($F$13:$F$43),"000-0000")</f>
        <v>000-0000</v>
      </c>
      <c r="O48" s="274"/>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144</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75" t="s">
        <v>84</v>
      </c>
      <c r="C50" s="276"/>
      <c r="D50" s="114"/>
      <c r="E50" s="115"/>
      <c r="F50" s="115"/>
      <c r="G50" s="115"/>
      <c r="H50" s="115"/>
      <c r="I50" s="115"/>
      <c r="J50" s="277"/>
      <c r="K50" s="277"/>
      <c r="L50" s="277"/>
      <c r="M50" s="277"/>
      <c r="N50" s="277"/>
      <c r="O50" s="278"/>
      <c r="Q50" s="128"/>
      <c r="R50" s="279"/>
      <c r="S50" s="280"/>
      <c r="T50" s="280"/>
      <c r="U50" s="280"/>
      <c r="V50" s="280"/>
      <c r="W50" s="280"/>
      <c r="X50" s="280"/>
      <c r="Y50" s="280"/>
      <c r="Z50" s="280"/>
      <c r="AA50" s="280"/>
      <c r="AB50" s="280"/>
      <c r="AC50" s="280"/>
      <c r="AD50" s="280"/>
      <c r="AE50" s="281"/>
      <c r="AF50" s="129"/>
      <c r="AP50" s="15"/>
      <c r="AR50" s="15"/>
      <c r="AS50" s="15"/>
    </row>
    <row r="51" spans="2:46">
      <c r="B51" s="23"/>
      <c r="C51" s="23"/>
      <c r="D51" s="23"/>
      <c r="Q51" s="128"/>
      <c r="R51" s="266"/>
      <c r="S51" s="267"/>
      <c r="T51" s="267"/>
      <c r="U51" s="267"/>
      <c r="V51" s="267"/>
      <c r="W51" s="267"/>
      <c r="X51" s="267"/>
      <c r="Y51" s="267"/>
      <c r="Z51" s="267"/>
      <c r="AA51" s="267"/>
      <c r="AB51" s="267"/>
      <c r="AC51" s="267"/>
      <c r="AD51" s="267"/>
      <c r="AE51" s="268"/>
      <c r="AF51" s="129"/>
      <c r="AP51" s="15"/>
      <c r="AR51" s="15"/>
      <c r="AS51" s="15"/>
      <c r="AT51" s="15"/>
    </row>
    <row r="52" spans="2:46">
      <c r="B52" s="23"/>
      <c r="C52" s="23"/>
      <c r="D52" s="23"/>
      <c r="Q52" s="128"/>
      <c r="R52" s="266" t="str">
        <f ca="1">IF(AND($AK$7*$AL$7&gt;0,$Z$47&lt;0),"時間外勤務として"&amp;VLOOKUP($AI$7,設定!$G:$I,3,0)*24&amp;"H×"&amp;$AK$7&amp;"/"&amp;$AL$7&amp;"日＝"&amp;ROUND($AK$9*24,2)&amp;"H以降よりご請求致します。","")</f>
        <v/>
      </c>
      <c r="S52" s="267"/>
      <c r="T52" s="267"/>
      <c r="U52" s="267"/>
      <c r="V52" s="267"/>
      <c r="W52" s="267"/>
      <c r="X52" s="267"/>
      <c r="Y52" s="267"/>
      <c r="Z52" s="267"/>
      <c r="AA52" s="267"/>
      <c r="AB52" s="267"/>
      <c r="AC52" s="267"/>
      <c r="AD52" s="267"/>
      <c r="AE52" s="268"/>
      <c r="AF52" s="129"/>
      <c r="AP52" s="15"/>
      <c r="AR52" s="15"/>
      <c r="AS52" s="15"/>
      <c r="AT52" s="15"/>
    </row>
    <row r="53" spans="2:46">
      <c r="B53" s="23"/>
      <c r="C53" s="23"/>
      <c r="D53" s="23"/>
      <c r="Q53" s="128"/>
      <c r="R53" s="266" t="str">
        <f ca="1">IF(AND(COUNTIF($AO$13:$AO$44,"-")&gt;0,$AK$7*$AL$7&gt;0),"60H×"&amp;$AK$7&amp;"/"&amp;$AL$7&amp;"日＝"&amp;ROUND($AL$9*24,2)&amp;"H以降よりご請求致します。","")</f>
        <v/>
      </c>
      <c r="S53" s="267"/>
      <c r="T53" s="267"/>
      <c r="U53" s="267"/>
      <c r="V53" s="267"/>
      <c r="W53" s="267"/>
      <c r="X53" s="267"/>
      <c r="Y53" s="267"/>
      <c r="Z53" s="267"/>
      <c r="AA53" s="267"/>
      <c r="AB53" s="267"/>
      <c r="AC53" s="267"/>
      <c r="AD53" s="267"/>
      <c r="AE53" s="268"/>
      <c r="AF53" s="129"/>
      <c r="AJ53" s="86"/>
      <c r="AP53" s="15"/>
      <c r="AT53" s="15"/>
    </row>
    <row r="54" spans="2:46">
      <c r="B54" s="23"/>
      <c r="C54" s="23"/>
      <c r="D54" s="23"/>
      <c r="Q54" s="128"/>
      <c r="R54" s="269" t="str" cm="1">
        <f t="array" aca="1" ref="R54" ca="1">IFERROR("※"&amp;TEXT(INDEX($R$13:$R$44,MATCH("-",$AO$13:$AO$44,0)-1),"M/d  ")&amp;TEXT(INDEX($AO$13:$AO$44,MATCH("-",$AO$13:$AO$44,0)-1),"h:mm")&amp;"以降60H超","")</f>
        <v/>
      </c>
      <c r="S54" s="270"/>
      <c r="T54" s="270"/>
      <c r="U54" s="270"/>
      <c r="V54" s="270"/>
      <c r="W54" s="270"/>
      <c r="X54" s="270"/>
      <c r="Y54" s="270"/>
      <c r="Z54" s="270"/>
      <c r="AA54" s="270"/>
      <c r="AB54" s="270"/>
      <c r="AC54" s="270"/>
      <c r="AD54" s="270"/>
      <c r="AE54" s="271"/>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6xsQzNzcHxmLMYMxNaQkLwvOxzYzX8w8zpAWNBuhULxfispvrGC7g53Jq+KsYM9a5HYsEw2Lr5aoKc16rcRCFg==" saltValue="5qw+7db4V0RGPosBsqNQww=="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87" priority="4">
      <formula>OR($C13="土",$C13="日",$D13="祝")</formula>
    </cfRule>
  </conditionalFormatting>
  <conditionalFormatting sqref="B13:H42 J13:O42">
    <cfRule type="expression" dxfId="86" priority="3">
      <formula>$C13&lt;&gt;"土"</formula>
    </cfRule>
  </conditionalFormatting>
  <conditionalFormatting sqref="R13:T43">
    <cfRule type="expression" dxfId="85" priority="8">
      <formula>OR($S13="土",$S13="日",$T13="祝")</formula>
    </cfRule>
  </conditionalFormatting>
  <conditionalFormatting sqref="R13:AE42 AH13:AO42">
    <cfRule type="expression" dxfId="84" priority="5">
      <formula>$S13&lt;&gt;"土"</formula>
    </cfRule>
  </conditionalFormatting>
  <conditionalFormatting sqref="U13:X43">
    <cfRule type="expression" dxfId="83" priority="1">
      <formula>_xlfn.ISFORMULA(U13)</formula>
    </cfRule>
  </conditionalFormatting>
  <conditionalFormatting sqref="AH13:AH43">
    <cfRule type="expression" dxfId="82" priority="6">
      <formula>$AH13&lt;&gt;""</formula>
    </cfRule>
  </conditionalFormatting>
  <conditionalFormatting sqref="AI13:AJ43">
    <cfRule type="expression" dxfId="81" priority="7">
      <formula>AI13&lt;&gt;""</formula>
    </cfRule>
  </conditionalFormatting>
  <conditionalFormatting sqref="AJ7">
    <cfRule type="expression" dxfId="80" priority="2">
      <formula>COUNTIF($AI$7,"*H日*")&gt;0</formula>
    </cfRule>
  </conditionalFormatting>
  <dataValidations count="2">
    <dataValidation type="date" operator="greaterThan" allowBlank="1" showInputMessage="1" showErrorMessage="1" sqref="AH7" xr:uid="{C202FC37-144A-4868-AC39-1611659A1D59}">
      <formula1>42369</formula1>
    </dataValidation>
    <dataValidation type="list" allowBlank="1" showInputMessage="1" showErrorMessage="1" sqref="AJ7" xr:uid="{8169E5B7-0A89-4657-A7C8-B2C87F5CCA56}">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41765B76-7550-48B0-987E-0344AADECA37}">
          <x14:formula1>
            <xm:f>設定!$T$14:$T$20</xm:f>
          </x14:formula1>
          <xm:sqref>E7:H8</xm:sqref>
        </x14:dataValidation>
        <x14:dataValidation type="list" allowBlank="1" showInputMessage="1" showErrorMessage="1" xr:uid="{14954899-A700-4B14-AAFC-2B012DBDE5C8}">
          <x14:formula1>
            <xm:f>設定!$K$3:$K$7</xm:f>
          </x14:formula1>
          <xm:sqref>AH13:AH43</xm:sqref>
        </x14:dataValidation>
        <x14:dataValidation type="list" allowBlank="1" showInputMessage="1" showErrorMessage="1" xr:uid="{24040B26-2F74-4403-9B14-836FABA88A73}">
          <x14:formula1>
            <xm:f>設定!$G$3:$G$23</xm:f>
          </x14:formula1>
          <xm:sqref>AI7</xm:sqref>
        </x14:dataValidation>
        <x14:dataValidation type="list" allowBlank="1" showInputMessage="1" showErrorMessage="1" xr:uid="{0C6B762F-297F-4AF3-A4B6-3C909F667381}">
          <x14:formula1>
            <xm:f>設定!$N$3:$N$139</xm:f>
          </x14:formula1>
          <xm:sqref>G13:G43</xm:sqref>
        </x14:dataValidation>
        <x14:dataValidation type="list" allowBlank="1" showInputMessage="1" showErrorMessage="1" xr:uid="{E81CEF42-335F-4158-9ECE-433AE136DB5D}">
          <x14:formula1>
            <xm:f>設定!$O$3:$O$23</xm:f>
          </x14:formula1>
          <xm:sqref>F13:F43</xm:sqref>
        </x14:dataValidation>
        <x14:dataValidation type="list" allowBlank="1" showInputMessage="1" showErrorMessage="1" xr:uid="{5E8FE3D1-7F71-48D1-B8B7-641BCE2E0C7F}">
          <x14:formula1>
            <xm:f>設定!$M$3:$M$98</xm:f>
          </x14:formula1>
          <xm:sqref>E13:E43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ABFB-91D9-44BE-8FFE-B6891CB48565}">
  <sheetPr codeName="Sheet7">
    <pageSetUpPr fitToPage="1"/>
  </sheetPr>
  <dimension ref="A1:AT124"/>
  <sheetViews>
    <sheetView zoomScale="115" zoomScaleNormal="115" zoomScaleSheetLayoutView="100" workbookViewId="0">
      <selection activeCell="AR20" sqref="AR20"/>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3</v>
      </c>
      <c r="G1" s="56" t="s">
        <v>89</v>
      </c>
      <c r="H1" s="57" t="s">
        <v>90</v>
      </c>
      <c r="I1" s="13"/>
      <c r="Q1" s="123"/>
      <c r="R1" s="124" t="str">
        <f>TEXT($AH$9,"yyyy/m/d")&amp;" ～ "&amp;IF(YEAR($AH$7)=YEAR($AH$9),TEXT($AH$7,"m/d"),TEXT($AH$7,"yyyy/m/d"))</f>
        <v>2025/3/1 ～ 3/31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9" t="s">
        <v>145</v>
      </c>
      <c r="C3" s="229"/>
      <c r="D3" s="229"/>
      <c r="E3" s="256"/>
      <c r="F3" s="256"/>
      <c r="G3" s="256"/>
      <c r="H3" s="256"/>
      <c r="J3" s="262" t="s">
        <v>4</v>
      </c>
      <c r="K3" s="262"/>
      <c r="L3" s="263" t="s">
        <v>5</v>
      </c>
      <c r="M3" s="263"/>
      <c r="N3" s="263"/>
      <c r="O3" s="263"/>
      <c r="Q3" s="128"/>
      <c r="S3" s="18"/>
      <c r="T3" s="18"/>
      <c r="U3" s="18"/>
      <c r="V3" s="18"/>
      <c r="W3" s="18"/>
      <c r="X3" s="18"/>
      <c r="Y3" s="117" t="s">
        <v>4</v>
      </c>
      <c r="Z3" s="117"/>
      <c r="AA3" s="117" t="s">
        <v>5</v>
      </c>
      <c r="AB3" s="117"/>
      <c r="AC3" s="110"/>
      <c r="AD3" s="117"/>
      <c r="AF3" s="129"/>
      <c r="AQ3" s="14"/>
      <c r="AR3" s="14"/>
      <c r="AS3" s="14"/>
    </row>
    <row r="4" spans="1:45" ht="19.5" customHeight="1" thickBot="1">
      <c r="B4" s="229" t="s">
        <v>146</v>
      </c>
      <c r="C4" s="229"/>
      <c r="D4" s="229"/>
      <c r="E4" s="264"/>
      <c r="F4" s="264"/>
      <c r="G4" s="264"/>
      <c r="H4" s="264"/>
      <c r="J4" s="19" t="s">
        <v>23</v>
      </c>
      <c r="K4" s="265" t="str">
        <f>'2月'!$K$4&amp;""</f>
        <v/>
      </c>
      <c r="L4" s="265"/>
      <c r="M4" s="265"/>
      <c r="N4" s="265"/>
      <c r="O4" s="59" t="s">
        <v>91</v>
      </c>
      <c r="Q4" s="128"/>
      <c r="S4" s="70"/>
      <c r="T4" s="70"/>
      <c r="U4" s="70"/>
      <c r="V4" s="70"/>
      <c r="W4" s="58"/>
      <c r="X4" s="58"/>
      <c r="Y4" s="69" t="s">
        <v>23</v>
      </c>
      <c r="Z4" s="69"/>
      <c r="AA4" s="117" t="str">
        <f>$K$4&amp;""</f>
        <v/>
      </c>
      <c r="AB4" s="69"/>
      <c r="AC4" s="110"/>
      <c r="AD4" s="117"/>
      <c r="AF4" s="129"/>
      <c r="AH4" s="223" t="s">
        <v>20</v>
      </c>
      <c r="AI4" s="223" t="s">
        <v>9</v>
      </c>
      <c r="AJ4" s="223" t="s">
        <v>53</v>
      </c>
      <c r="AK4" s="222" t="s">
        <v>85</v>
      </c>
      <c r="AL4" s="222" t="s">
        <v>86</v>
      </c>
      <c r="AM4" s="222" t="s">
        <v>87</v>
      </c>
      <c r="AQ4" s="14"/>
      <c r="AR4" s="14"/>
      <c r="AS4" s="14"/>
    </row>
    <row r="5" spans="1:45" ht="5.25" customHeight="1" thickTop="1">
      <c r="B5" s="230" t="s">
        <v>147</v>
      </c>
      <c r="C5" s="230"/>
      <c r="D5" s="230"/>
      <c r="E5" s="255"/>
      <c r="F5" s="255"/>
      <c r="G5" s="255"/>
      <c r="H5" s="255"/>
      <c r="I5" s="60"/>
      <c r="J5" s="61"/>
      <c r="K5" s="257"/>
      <c r="L5" s="257"/>
      <c r="M5" s="258"/>
      <c r="N5" s="258"/>
      <c r="O5" s="258"/>
      <c r="Q5" s="128"/>
      <c r="T5" s="52"/>
      <c r="U5" s="52"/>
      <c r="V5" s="52"/>
      <c r="W5" s="52"/>
      <c r="AB5" s="52"/>
      <c r="AC5" s="52"/>
      <c r="AF5" s="129"/>
      <c r="AH5" s="223"/>
      <c r="AI5" s="223"/>
      <c r="AJ5" s="223"/>
      <c r="AK5" s="223"/>
      <c r="AL5" s="223"/>
      <c r="AM5" s="223"/>
      <c r="AQ5" s="14"/>
      <c r="AR5" s="14"/>
      <c r="AS5" s="14"/>
    </row>
    <row r="6" spans="1:45" ht="13.5" customHeight="1">
      <c r="B6" s="230"/>
      <c r="C6" s="230"/>
      <c r="D6" s="230"/>
      <c r="E6" s="256"/>
      <c r="F6" s="256"/>
      <c r="G6" s="256"/>
      <c r="H6" s="256"/>
      <c r="I6" s="60"/>
      <c r="J6" s="62" t="s">
        <v>92</v>
      </c>
      <c r="K6" s="62"/>
      <c r="L6" s="63" t="s">
        <v>93</v>
      </c>
      <c r="M6" s="259" t="str">
        <f>設定!$R$2</f>
        <v>03-5501-1271</v>
      </c>
      <c r="N6" s="259"/>
      <c r="O6" s="259"/>
      <c r="Q6" s="128"/>
      <c r="S6" s="58"/>
      <c r="T6" s="58"/>
      <c r="U6" s="58"/>
      <c r="V6" s="58"/>
      <c r="W6" s="58"/>
      <c r="X6" s="58"/>
      <c r="Y6" s="58"/>
      <c r="Z6" s="58"/>
      <c r="AB6" s="58"/>
      <c r="AC6" s="52"/>
      <c r="AF6" s="129"/>
      <c r="AH6" s="223"/>
      <c r="AI6" s="223"/>
      <c r="AJ6" s="223"/>
      <c r="AK6" s="223"/>
      <c r="AL6" s="223"/>
      <c r="AM6" s="223"/>
      <c r="AQ6" s="14"/>
      <c r="AR6" s="14"/>
      <c r="AS6" s="14"/>
    </row>
    <row r="7" spans="1:45">
      <c r="B7" s="230" t="s">
        <v>148</v>
      </c>
      <c r="C7" s="230"/>
      <c r="D7" s="230"/>
      <c r="E7" s="247" t="s">
        <v>94</v>
      </c>
      <c r="F7" s="247"/>
      <c r="G7" s="247"/>
      <c r="H7" s="247"/>
      <c r="I7" s="60"/>
      <c r="J7" s="64" t="s">
        <v>95</v>
      </c>
      <c r="K7" s="64"/>
      <c r="L7" s="65" t="s">
        <v>96</v>
      </c>
      <c r="M7" s="249" t="str">
        <f>設定!$R$3</f>
        <v>03-5501-1281</v>
      </c>
      <c r="N7" s="249"/>
      <c r="O7" s="249"/>
      <c r="Q7" s="128"/>
      <c r="S7" s="58"/>
      <c r="T7" s="58"/>
      <c r="U7" s="58"/>
      <c r="V7" s="58"/>
      <c r="W7" s="58"/>
      <c r="X7" s="58"/>
      <c r="Y7" s="58"/>
      <c r="Z7" s="58"/>
      <c r="AB7" s="58"/>
      <c r="AC7" s="52"/>
      <c r="AF7" s="129"/>
      <c r="AH7" s="90">
        <f>EOMONTH($B$13,0)</f>
        <v>45747</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30"/>
      <c r="C8" s="230"/>
      <c r="D8" s="230"/>
      <c r="E8" s="248"/>
      <c r="F8" s="248"/>
      <c r="G8" s="248"/>
      <c r="H8" s="248"/>
      <c r="I8" s="60"/>
      <c r="J8" s="66" t="s">
        <v>97</v>
      </c>
      <c r="K8" s="66"/>
      <c r="L8" s="250" t="str">
        <f>設定!$R$4</f>
        <v>https://wa-ki.jp/expenses-et/</v>
      </c>
      <c r="M8" s="250"/>
      <c r="N8" s="250"/>
      <c r="O8" s="250"/>
      <c r="Q8" s="128"/>
      <c r="AC8" s="52"/>
      <c r="AF8" s="129"/>
      <c r="AH8" s="160" t="s">
        <v>21</v>
      </c>
      <c r="AI8" s="160"/>
      <c r="AJ8" s="160"/>
      <c r="AK8" s="160" t="s">
        <v>10</v>
      </c>
      <c r="AL8" s="160" t="s">
        <v>79</v>
      </c>
      <c r="AM8" s="160"/>
      <c r="AP8" s="14" t="str">
        <f t="shared" ca="1" si="0"/>
        <v/>
      </c>
      <c r="AQ8" s="14"/>
      <c r="AR8" s="14"/>
      <c r="AS8" s="14"/>
    </row>
    <row r="9" spans="1:45" ht="21.95" customHeight="1">
      <c r="B9" s="231" t="s">
        <v>149</v>
      </c>
      <c r="C9" s="231"/>
      <c r="D9" s="231"/>
      <c r="E9" s="232" t="s">
        <v>98</v>
      </c>
      <c r="F9" s="232"/>
      <c r="G9" s="232"/>
      <c r="H9" s="232"/>
      <c r="I9" s="60"/>
      <c r="J9" s="60"/>
      <c r="K9" s="60"/>
      <c r="L9" s="60"/>
      <c r="M9" s="60"/>
      <c r="N9" s="60"/>
      <c r="O9" s="60"/>
      <c r="Q9" s="128"/>
      <c r="AC9" s="52"/>
      <c r="AF9" s="129"/>
      <c r="AH9" s="24">
        <f>IF($AH$7=EOMONTH($AH$7,0),EOMONTH($AH$7,-1)+1,EDATE($AH$7,-1)+1)</f>
        <v>45717</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306" t="s">
        <v>99</v>
      </c>
      <c r="F11" s="306"/>
      <c r="G11" s="306"/>
      <c r="H11" s="306"/>
      <c r="I11" s="92" t="s">
        <v>100</v>
      </c>
      <c r="J11" s="285" t="s">
        <v>101</v>
      </c>
      <c r="K11" s="286"/>
      <c r="L11" s="286"/>
      <c r="M11" s="286"/>
      <c r="N11" s="286"/>
      <c r="O11" s="307"/>
      <c r="P11" s="17"/>
      <c r="Q11" s="130"/>
      <c r="R11" s="29"/>
      <c r="S11" s="30"/>
      <c r="T11" s="30"/>
      <c r="U11" s="282" t="s">
        <v>50</v>
      </c>
      <c r="V11" s="283"/>
      <c r="W11" s="283"/>
      <c r="X11" s="284"/>
      <c r="Y11" s="30"/>
      <c r="Z11" s="30"/>
      <c r="AA11" s="30"/>
      <c r="AB11" s="30"/>
      <c r="AC11" s="30"/>
      <c r="AD11" s="30"/>
      <c r="AE11" s="31"/>
      <c r="AF11" s="129"/>
      <c r="AH11" s="32" t="s">
        <v>12</v>
      </c>
      <c r="AI11" s="33" t="s">
        <v>11</v>
      </c>
      <c r="AJ11" s="33" t="s">
        <v>11</v>
      </c>
      <c r="AK11" s="285" t="s">
        <v>77</v>
      </c>
      <c r="AL11" s="286"/>
      <c r="AM11" s="286"/>
      <c r="AN11" s="287"/>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45717</v>
      </c>
      <c r="C13" s="116" t="str">
        <f>IF(B13="","",TEXT($B13,"aaa"))</f>
        <v>土</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45717</v>
      </c>
      <c r="S13" s="46" t="str">
        <f>IF(R13="","",TEXT($R13,"aaa"))</f>
        <v>土</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9"/>
      <c r="AH13" s="148"/>
      <c r="AI13" s="149"/>
      <c r="AJ13" s="150"/>
      <c r="AK13" s="78" t="str" cm="1">
        <f t="array" ref="AK13">_xlfn.IFS($R13="","",$AH13="振替出勤日","平",OR($AH13="祝日扱い",$T13="祝"),"祝",OR($S13="土",$S13="日"),$S13,TRUE,"平")</f>
        <v>土</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45718</v>
      </c>
      <c r="C14" s="116" t="str">
        <f t="shared" ref="C14:C43" si="11">IF(B14="","",TEXT($B14,"aaa"))</f>
        <v>日</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45718</v>
      </c>
      <c r="S14" s="46" t="str">
        <f t="shared" ref="S14:S43" si="13">IF(R14="","",TEXT($R14,"aaa"))</f>
        <v>日</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t="str">
        <f t="shared" si="9"/>
        <v/>
      </c>
      <c r="AF14" s="129"/>
      <c r="AH14" s="148"/>
      <c r="AI14" s="149"/>
      <c r="AJ14" s="150"/>
      <c r="AK14" s="78" t="str" cm="1">
        <f t="array" ref="AK14">_xlfn.IFS($R14="","",$AH14="振替出勤日","平",OR($AH14="祝日扱い",$T14="祝"),"祝",OR($S14="土",$S14="日"),$S14,TRUE,"平")</f>
        <v>日</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45719</v>
      </c>
      <c r="C15" s="116" t="str">
        <f t="shared" si="11"/>
        <v>月</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45719</v>
      </c>
      <c r="S15" s="46" t="str">
        <f t="shared" si="13"/>
        <v>月</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45720</v>
      </c>
      <c r="C16" s="116" t="str">
        <f t="shared" si="11"/>
        <v>火</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45720</v>
      </c>
      <c r="S16" s="48" t="str">
        <f t="shared" si="13"/>
        <v>火</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45721</v>
      </c>
      <c r="C17" s="116" t="str">
        <f t="shared" si="11"/>
        <v>水</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45721</v>
      </c>
      <c r="S17" s="48" t="str">
        <f t="shared" si="13"/>
        <v>水</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45722</v>
      </c>
      <c r="C18" s="116" t="str">
        <f t="shared" si="11"/>
        <v>木</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45722</v>
      </c>
      <c r="S18" s="48" t="str">
        <f t="shared" si="13"/>
        <v>木</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45723</v>
      </c>
      <c r="C19" s="116" t="str">
        <f t="shared" si="11"/>
        <v>金</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45723</v>
      </c>
      <c r="S19" s="48" t="str">
        <f t="shared" si="13"/>
        <v>金</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45724</v>
      </c>
      <c r="C20" s="116" t="str">
        <f t="shared" si="11"/>
        <v>土</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45724</v>
      </c>
      <c r="S20" s="48" t="str">
        <f t="shared" si="13"/>
        <v>土</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t="str">
        <f t="shared" si="9"/>
        <v/>
      </c>
      <c r="AF20" s="129"/>
      <c r="AH20" s="148"/>
      <c r="AI20" s="149"/>
      <c r="AJ20" s="150"/>
      <c r="AK20" s="78" t="str" cm="1">
        <f t="array" ref="AK20">_xlfn.IFS($R20="","",$AH20="振替出勤日","平",OR($AH20="祝日扱い",$T20="祝"),"祝",OR($S20="土",$S20="日"),$S20,TRUE,"平")</f>
        <v>土</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45725</v>
      </c>
      <c r="C21" s="116" t="str">
        <f t="shared" si="11"/>
        <v>日</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45725</v>
      </c>
      <c r="S21" s="48" t="str">
        <f t="shared" si="13"/>
        <v>日</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t="str">
        <f t="shared" si="9"/>
        <v/>
      </c>
      <c r="AF21" s="129"/>
      <c r="AH21" s="148"/>
      <c r="AI21" s="149"/>
      <c r="AJ21" s="150"/>
      <c r="AK21" s="78" t="str" cm="1">
        <f t="array" ref="AK21">_xlfn.IFS($R21="","",$AH21="振替出勤日","平",OR($AH21="祝日扱い",$T21="祝"),"祝",OR($S21="土",$S21="日"),$S21,TRUE,"平")</f>
        <v>日</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45726</v>
      </c>
      <c r="C22" s="116" t="str">
        <f t="shared" si="11"/>
        <v>月</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45726</v>
      </c>
      <c r="S22" s="48" t="str">
        <f t="shared" si="13"/>
        <v>月</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45727</v>
      </c>
      <c r="C23" s="116" t="str">
        <f t="shared" si="11"/>
        <v>火</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45727</v>
      </c>
      <c r="S23" s="48" t="str">
        <f t="shared" si="13"/>
        <v>火</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45728</v>
      </c>
      <c r="C24" s="116" t="str">
        <f t="shared" si="11"/>
        <v>水</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45728</v>
      </c>
      <c r="S24" s="48" t="str">
        <f t="shared" si="13"/>
        <v>水</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45729</v>
      </c>
      <c r="C25" s="116" t="str">
        <f t="shared" si="11"/>
        <v>木</v>
      </c>
      <c r="D25" s="98" t="str" cm="1">
        <f t="array" ref="D25">_xlfn.IFS($C25="日","",COUNTIF(設定!$A:$A,$B25)=1,"祝",$C25&lt;&gt;"日","")</f>
        <v/>
      </c>
      <c r="E25" s="99"/>
      <c r="F25" s="100"/>
      <c r="G25" s="100"/>
      <c r="H25" s="101"/>
      <c r="I25" s="152"/>
      <c r="J25" s="102" t="s">
        <v>112</v>
      </c>
      <c r="K25" s="67" t="s">
        <v>112</v>
      </c>
      <c r="L25" s="67" t="s">
        <v>112</v>
      </c>
      <c r="M25" s="67" t="s">
        <v>112</v>
      </c>
      <c r="N25" s="67" t="s">
        <v>112</v>
      </c>
      <c r="O25" s="68" t="s">
        <v>112</v>
      </c>
      <c r="Q25" s="128"/>
      <c r="R25" s="45">
        <f t="shared" si="12"/>
        <v>45729</v>
      </c>
      <c r="S25" s="48" t="str">
        <f t="shared" si="13"/>
        <v>木</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9"/>
      <c r="AH25" s="148"/>
      <c r="AI25" s="149"/>
      <c r="AJ25" s="150"/>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45730</v>
      </c>
      <c r="C26" s="116" t="str">
        <f t="shared" si="11"/>
        <v>金</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45730</v>
      </c>
      <c r="S26" s="48" t="str">
        <f t="shared" si="13"/>
        <v>金</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45731</v>
      </c>
      <c r="C27" s="116" t="str">
        <f t="shared" si="11"/>
        <v>土</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45731</v>
      </c>
      <c r="S27" s="48" t="str">
        <f t="shared" si="13"/>
        <v>土</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9"/>
      <c r="AH27" s="148"/>
      <c r="AI27" s="149"/>
      <c r="AJ27" s="150"/>
      <c r="AK27" s="78" t="str" cm="1">
        <f t="array" ref="AK27">_xlfn.IFS($R27="","",$AH27="振替出勤日","平",OR($AH27="祝日扱い",$T27="祝"),"祝",OR($S27="土",$S27="日"),$S27,TRUE,"平")</f>
        <v>土</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45732</v>
      </c>
      <c r="C28" s="116" t="str">
        <f t="shared" si="11"/>
        <v>日</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45732</v>
      </c>
      <c r="S28" s="48" t="str">
        <f t="shared" si="13"/>
        <v>日</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t="str">
        <f t="shared" si="9"/>
        <v/>
      </c>
      <c r="AF28" s="129"/>
      <c r="AH28" s="148"/>
      <c r="AI28" s="149"/>
      <c r="AJ28" s="150"/>
      <c r="AK28" s="78" t="str" cm="1">
        <f t="array" ref="AK28">_xlfn.IFS($R28="","",$AH28="振替出勤日","平",OR($AH28="祝日扱い",$T28="祝"),"祝",OR($S28="土",$S28="日"),$S28,TRUE,"平")</f>
        <v>日</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45733</v>
      </c>
      <c r="C29" s="116" t="str">
        <f t="shared" si="11"/>
        <v>月</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45733</v>
      </c>
      <c r="S29" s="48" t="str">
        <f t="shared" si="13"/>
        <v>月</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45734</v>
      </c>
      <c r="C30" s="116" t="str">
        <f t="shared" si="11"/>
        <v>火</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45734</v>
      </c>
      <c r="S30" s="48" t="str">
        <f t="shared" si="13"/>
        <v>火</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45735</v>
      </c>
      <c r="C31" s="116" t="str">
        <f t="shared" si="11"/>
        <v>水</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45735</v>
      </c>
      <c r="S31" s="48" t="str">
        <f t="shared" si="13"/>
        <v>水</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45736</v>
      </c>
      <c r="C32" s="116" t="str">
        <f t="shared" si="11"/>
        <v>木</v>
      </c>
      <c r="D32" s="103" t="str" cm="1">
        <f t="array" ref="D32">_xlfn.IFS($C32="日","",COUNTIF(設定!$A:$A,$B32)=1,"祝",$C32&lt;&gt;"日","")</f>
        <v>祝</v>
      </c>
      <c r="E32" s="99"/>
      <c r="F32" s="100"/>
      <c r="G32" s="100"/>
      <c r="H32" s="101"/>
      <c r="I32" s="154"/>
      <c r="J32" s="102" t="s">
        <v>112</v>
      </c>
      <c r="K32" s="67" t="s">
        <v>112</v>
      </c>
      <c r="L32" s="67" t="s">
        <v>112</v>
      </c>
      <c r="M32" s="67" t="s">
        <v>112</v>
      </c>
      <c r="N32" s="67" t="s">
        <v>112</v>
      </c>
      <c r="O32" s="68" t="s">
        <v>112</v>
      </c>
      <c r="Q32" s="128"/>
      <c r="R32" s="45">
        <f t="shared" si="12"/>
        <v>45736</v>
      </c>
      <c r="S32" s="48" t="str">
        <f t="shared" si="13"/>
        <v>木</v>
      </c>
      <c r="T32" s="49" t="str">
        <f>IF(OR($R32="",$S32="日"),"",IF(COUNTIF(設定!$A:$A,$R32)&gt;=1,"祝",""))</f>
        <v>祝</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9"/>
      <c r="AH32" s="148"/>
      <c r="AI32" s="149"/>
      <c r="AJ32" s="150"/>
      <c r="AK32" s="78" t="str" cm="1">
        <f t="array" ref="AK32">_xlfn.IFS($R32="","",$AH32="振替出勤日","平",OR($AH32="祝日扱い",$T32="祝"),"祝",OR($S32="土",$S32="日"),$S32,TRUE,"平")</f>
        <v>祝</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45737</v>
      </c>
      <c r="C33" s="116" t="str">
        <f t="shared" si="11"/>
        <v>金</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45737</v>
      </c>
      <c r="S33" s="48" t="str">
        <f t="shared" si="13"/>
        <v>金</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45738</v>
      </c>
      <c r="C34" s="116" t="str">
        <f t="shared" si="11"/>
        <v>土</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45738</v>
      </c>
      <c r="S34" s="48" t="str">
        <f t="shared" si="13"/>
        <v>土</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9"/>
      <c r="AH34" s="148"/>
      <c r="AI34" s="149"/>
      <c r="AJ34" s="150"/>
      <c r="AK34" s="78" t="str" cm="1">
        <f t="array" ref="AK34">_xlfn.IFS($R34="","",$AH34="振替出勤日","平",OR($AH34="祝日扱い",$T34="祝"),"祝",OR($S34="土",$S34="日"),$S34,TRUE,"平")</f>
        <v>土</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45739</v>
      </c>
      <c r="C35" s="116" t="str">
        <f t="shared" si="11"/>
        <v>日</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45739</v>
      </c>
      <c r="S35" s="48" t="str">
        <f t="shared" si="13"/>
        <v>日</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9"/>
      <c r="AH35" s="148"/>
      <c r="AI35" s="149"/>
      <c r="AJ35" s="150"/>
      <c r="AK35" s="78" t="str" cm="1">
        <f t="array" ref="AK35">_xlfn.IFS($R35="","",$AH35="振替出勤日","平",OR($AH35="祝日扱い",$T35="祝"),"祝",OR($S35="土",$S35="日"),$S35,TRUE,"平")</f>
        <v>日</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45740</v>
      </c>
      <c r="C36" s="116" t="str">
        <f t="shared" si="11"/>
        <v>月</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45740</v>
      </c>
      <c r="S36" s="48" t="str">
        <f t="shared" si="13"/>
        <v>月</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45741</v>
      </c>
      <c r="C37" s="116" t="str">
        <f t="shared" si="11"/>
        <v>火</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45741</v>
      </c>
      <c r="S37" s="48" t="str">
        <f t="shared" si="13"/>
        <v>火</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45742</v>
      </c>
      <c r="C38" s="116" t="str">
        <f t="shared" si="11"/>
        <v>水</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45742</v>
      </c>
      <c r="S38" s="48" t="str">
        <f t="shared" si="13"/>
        <v>水</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45743</v>
      </c>
      <c r="C39" s="116" t="str">
        <f t="shared" si="11"/>
        <v>木</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45743</v>
      </c>
      <c r="S39" s="48" t="str">
        <f t="shared" si="13"/>
        <v>木</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45744</v>
      </c>
      <c r="C40" s="116" t="str">
        <f t="shared" si="11"/>
        <v>金</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45744</v>
      </c>
      <c r="S40" s="48" t="str">
        <f t="shared" si="13"/>
        <v>金</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45745</v>
      </c>
      <c r="C41" s="116" t="str">
        <f t="shared" si="11"/>
        <v>土</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45745</v>
      </c>
      <c r="S41" s="48" t="str">
        <f t="shared" si="13"/>
        <v>土</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t="str">
        <f t="shared" si="9"/>
        <v/>
      </c>
      <c r="AF41" s="129"/>
      <c r="AH41" s="148"/>
      <c r="AI41" s="149"/>
      <c r="AJ41" s="150"/>
      <c r="AK41" s="78" t="str" cm="1">
        <f t="array" ref="AK41">_xlfn.IFS($R41="","",$AH41="振替出勤日","平",OR($AH41="祝日扱い",$T41="祝"),"祝",OR($S41="土",$S41="日"),$S41,TRUE,"平")</f>
        <v>土</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45746</v>
      </c>
      <c r="C42" s="116" t="str">
        <f t="shared" si="11"/>
        <v>日</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45746</v>
      </c>
      <c r="S42" s="48" t="str">
        <f t="shared" si="13"/>
        <v>日</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t="str">
        <f t="shared" si="9"/>
        <v/>
      </c>
      <c r="AF42" s="129"/>
      <c r="AH42" s="148"/>
      <c r="AI42" s="149"/>
      <c r="AJ42" s="150"/>
      <c r="AK42" s="78" t="str" cm="1">
        <f t="array" ref="AK42">_xlfn.IFS($R42="","",$AH42="振替出勤日","平",OR($AH42="祝日扱い",$T42="祝"),"祝",OR($S42="土",$S42="日"),$S42,TRUE,"平")</f>
        <v>日</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45747</v>
      </c>
      <c r="C43" s="116" t="str">
        <f t="shared" si="11"/>
        <v>月</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f t="shared" si="12"/>
        <v>45747</v>
      </c>
      <c r="S43" s="46" t="str">
        <f t="shared" si="13"/>
        <v>月</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9"/>
      <c r="AH43" s="148"/>
      <c r="AI43" s="149"/>
      <c r="AJ43" s="150"/>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302" t="s">
        <v>54</v>
      </c>
      <c r="Z44" s="304" t="s">
        <v>3</v>
      </c>
      <c r="AA44" s="304" t="str">
        <f>AA12</f>
        <v>休日
勤務</v>
      </c>
      <c r="AB44" s="304" t="str">
        <f>AB12</f>
        <v/>
      </c>
      <c r="AC44" s="304" t="s">
        <v>52</v>
      </c>
      <c r="AD44" s="304" t="s">
        <v>88</v>
      </c>
      <c r="AE44" s="288" t="s">
        <v>51</v>
      </c>
      <c r="AF44" s="129"/>
      <c r="AO44" s="52" t="str" cm="1">
        <f t="array" aca="1" ref="AO44" ca="1">_xlfn.IFS($AO43&lt;&gt;"","-",_xlfn.FLOOR.MATH($AN44,"0:0:1")&lt;=$AL$9,"",TRUE,IF($AK44&lt;&gt;"平",$AL$9-$AN43+$U44+IF($AL$9-$AN43+$U44&gt;=12/24,IF(AND($V44="",$AL44&gt;=8/24),1/24,$V44),0),$AL$9-$AN43+$U44+8/24+IF(AND($V44="",$AL44&gt;=8/24),1/24,$V44)))</f>
        <v/>
      </c>
    </row>
    <row r="45" spans="1:46" ht="14.25" customHeight="1">
      <c r="B45" s="290" t="s">
        <v>113</v>
      </c>
      <c r="C45" s="145" t="s">
        <v>114</v>
      </c>
      <c r="D45" s="293" t="s">
        <v>131</v>
      </c>
      <c r="E45" s="293"/>
      <c r="F45" s="293"/>
      <c r="G45" s="293"/>
      <c r="H45" s="294"/>
      <c r="I45" s="17"/>
      <c r="J45" s="295" t="s">
        <v>115</v>
      </c>
      <c r="K45" s="296"/>
      <c r="L45" s="296"/>
      <c r="M45" s="296"/>
      <c r="N45" s="296"/>
      <c r="O45" s="297"/>
      <c r="P45" s="17"/>
      <c r="Q45" s="131"/>
      <c r="R45" s="51"/>
      <c r="S45" s="52"/>
      <c r="T45" s="52"/>
      <c r="U45" s="52"/>
      <c r="V45" s="52"/>
      <c r="Y45" s="303"/>
      <c r="Z45" s="305"/>
      <c r="AA45" s="305"/>
      <c r="AB45" s="305"/>
      <c r="AC45" s="305"/>
      <c r="AD45" s="305"/>
      <c r="AE45" s="289"/>
      <c r="AF45" s="129"/>
      <c r="AG45" s="50"/>
      <c r="AH45" s="50"/>
      <c r="AI45" s="50"/>
      <c r="AJ45" s="50"/>
      <c r="AK45" s="50"/>
      <c r="AL45" s="26" t="s">
        <v>7</v>
      </c>
      <c r="AN45" s="26" t="s">
        <v>3</v>
      </c>
    </row>
    <row r="46" spans="1:46" ht="14.25" customHeight="1">
      <c r="B46" s="291"/>
      <c r="C46" s="146" t="s">
        <v>114</v>
      </c>
      <c r="D46" s="298" t="s">
        <v>116</v>
      </c>
      <c r="E46" s="298"/>
      <c r="F46" s="298"/>
      <c r="G46" s="298"/>
      <c r="H46" s="299"/>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160</v>
      </c>
      <c r="AF46" s="129"/>
      <c r="AG46" s="84"/>
      <c r="AH46" s="50"/>
      <c r="AI46" s="50"/>
      <c r="AJ46" s="50"/>
      <c r="AK46" s="84"/>
      <c r="AL46" s="85">
        <f ca="1">_xlfn.FLOOR.MATH(ROUND(SUM(AL$13:AL$43)*24,5),"0.25")</f>
        <v>0</v>
      </c>
      <c r="AN46" s="85">
        <f ca="1">_xlfn.FLOOR.MATH(ROUND(MAX(AN$13:AN$43)*24,5),"0.25")</f>
        <v>0</v>
      </c>
    </row>
    <row r="47" spans="1:46" ht="14.25" customHeight="1">
      <c r="B47" s="292"/>
      <c r="C47" s="147" t="s">
        <v>114</v>
      </c>
      <c r="D47" s="300" t="s">
        <v>117</v>
      </c>
      <c r="E47" s="300"/>
      <c r="F47" s="300"/>
      <c r="G47" s="300"/>
      <c r="H47" s="301"/>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72" t="s">
        <v>118</v>
      </c>
      <c r="C48" s="272"/>
      <c r="D48" s="272"/>
      <c r="E48" s="272"/>
      <c r="F48" s="272"/>
      <c r="G48" s="272"/>
      <c r="H48" s="272"/>
      <c r="I48" s="272"/>
      <c r="J48" s="272"/>
      <c r="K48" s="273" t="s">
        <v>119</v>
      </c>
      <c r="L48" s="273"/>
      <c r="M48" s="273"/>
      <c r="N48" s="274" t="str">
        <f>TEXT((SUMPRODUCT($E$13:$E$43,$G$13:$G$43,ROW($B$13:$B$43))+SUM($F$13:$F$43))*100000+COUNTA($F$13:$F$43),"000-0000")</f>
        <v>000-0000</v>
      </c>
      <c r="O48" s="274"/>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160</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75" t="s">
        <v>84</v>
      </c>
      <c r="C50" s="276"/>
      <c r="D50" s="114"/>
      <c r="E50" s="115"/>
      <c r="F50" s="115"/>
      <c r="G50" s="115"/>
      <c r="H50" s="115"/>
      <c r="I50" s="115"/>
      <c r="J50" s="277"/>
      <c r="K50" s="277"/>
      <c r="L50" s="277"/>
      <c r="M50" s="277"/>
      <c r="N50" s="277"/>
      <c r="O50" s="278"/>
      <c r="Q50" s="128"/>
      <c r="R50" s="279"/>
      <c r="S50" s="280"/>
      <c r="T50" s="280"/>
      <c r="U50" s="280"/>
      <c r="V50" s="280"/>
      <c r="W50" s="280"/>
      <c r="X50" s="280"/>
      <c r="Y50" s="280"/>
      <c r="Z50" s="280"/>
      <c r="AA50" s="280"/>
      <c r="AB50" s="280"/>
      <c r="AC50" s="280"/>
      <c r="AD50" s="280"/>
      <c r="AE50" s="281"/>
      <c r="AF50" s="129"/>
      <c r="AP50" s="15"/>
      <c r="AR50" s="15"/>
      <c r="AS50" s="15"/>
    </row>
    <row r="51" spans="2:46">
      <c r="B51" s="23"/>
      <c r="C51" s="23"/>
      <c r="D51" s="23"/>
      <c r="Q51" s="128"/>
      <c r="R51" s="266"/>
      <c r="S51" s="267"/>
      <c r="T51" s="267"/>
      <c r="U51" s="267"/>
      <c r="V51" s="267"/>
      <c r="W51" s="267"/>
      <c r="X51" s="267"/>
      <c r="Y51" s="267"/>
      <c r="Z51" s="267"/>
      <c r="AA51" s="267"/>
      <c r="AB51" s="267"/>
      <c r="AC51" s="267"/>
      <c r="AD51" s="267"/>
      <c r="AE51" s="268"/>
      <c r="AF51" s="129"/>
      <c r="AP51" s="15"/>
      <c r="AR51" s="15"/>
      <c r="AS51" s="15"/>
      <c r="AT51" s="15"/>
    </row>
    <row r="52" spans="2:46">
      <c r="B52" s="23"/>
      <c r="C52" s="23"/>
      <c r="D52" s="23"/>
      <c r="Q52" s="128"/>
      <c r="R52" s="266" t="str">
        <f ca="1">IF(AND($AK$7*$AL$7&gt;0,$Z$47&lt;0),"時間外勤務として"&amp;VLOOKUP($AI$7,設定!$G:$I,3,0)*24&amp;"H×"&amp;$AK$7&amp;"/"&amp;$AL$7&amp;"日＝"&amp;ROUND($AK$9*24,2)&amp;"H以降よりご請求致します。","")</f>
        <v/>
      </c>
      <c r="S52" s="267"/>
      <c r="T52" s="267"/>
      <c r="U52" s="267"/>
      <c r="V52" s="267"/>
      <c r="W52" s="267"/>
      <c r="X52" s="267"/>
      <c r="Y52" s="267"/>
      <c r="Z52" s="267"/>
      <c r="AA52" s="267"/>
      <c r="AB52" s="267"/>
      <c r="AC52" s="267"/>
      <c r="AD52" s="267"/>
      <c r="AE52" s="268"/>
      <c r="AF52" s="129"/>
      <c r="AP52" s="15"/>
      <c r="AR52" s="15"/>
      <c r="AS52" s="15"/>
      <c r="AT52" s="15"/>
    </row>
    <row r="53" spans="2:46">
      <c r="B53" s="23"/>
      <c r="C53" s="23"/>
      <c r="D53" s="23"/>
      <c r="Q53" s="128"/>
      <c r="R53" s="266" t="str">
        <f ca="1">IF(AND(COUNTIF($AO$13:$AO$44,"-")&gt;0,$AK$7*$AL$7&gt;0),"60H×"&amp;$AK$7&amp;"/"&amp;$AL$7&amp;"日＝"&amp;ROUND($AL$9*24,2)&amp;"H以降よりご請求致します。","")</f>
        <v/>
      </c>
      <c r="S53" s="267"/>
      <c r="T53" s="267"/>
      <c r="U53" s="267"/>
      <c r="V53" s="267"/>
      <c r="W53" s="267"/>
      <c r="X53" s="267"/>
      <c r="Y53" s="267"/>
      <c r="Z53" s="267"/>
      <c r="AA53" s="267"/>
      <c r="AB53" s="267"/>
      <c r="AC53" s="267"/>
      <c r="AD53" s="267"/>
      <c r="AE53" s="268"/>
      <c r="AF53" s="129"/>
      <c r="AJ53" s="86"/>
      <c r="AP53" s="15"/>
      <c r="AT53" s="15"/>
    </row>
    <row r="54" spans="2:46">
      <c r="B54" s="23"/>
      <c r="C54" s="23"/>
      <c r="D54" s="23"/>
      <c r="Q54" s="128"/>
      <c r="R54" s="269" t="str" cm="1">
        <f t="array" aca="1" ref="R54" ca="1">IFERROR("※"&amp;TEXT(INDEX($R$13:$R$44,MATCH("-",$AO$13:$AO$44,0)-1),"M/d  ")&amp;TEXT(INDEX($AO$13:$AO$44,MATCH("-",$AO$13:$AO$44,0)-1),"h:mm")&amp;"以降60H超","")</f>
        <v/>
      </c>
      <c r="S54" s="270"/>
      <c r="T54" s="270"/>
      <c r="U54" s="270"/>
      <c r="V54" s="270"/>
      <c r="W54" s="270"/>
      <c r="X54" s="270"/>
      <c r="Y54" s="270"/>
      <c r="Z54" s="270"/>
      <c r="AA54" s="270"/>
      <c r="AB54" s="270"/>
      <c r="AC54" s="270"/>
      <c r="AD54" s="270"/>
      <c r="AE54" s="271"/>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tI30YyKE3U7ZfsSVCr19G8wMxK08UmqMXPg6TPTLNUBN/EgE4w/Mqnd6dTXGOHs42ZooKvVlaWaXkHYQ0p8QUg==" saltValue="/V6O6vZ0+oygtilVX2DyiQ=="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79" priority="4">
      <formula>OR($C13="土",$C13="日",$D13="祝")</formula>
    </cfRule>
  </conditionalFormatting>
  <conditionalFormatting sqref="B13:H42 J13:O42">
    <cfRule type="expression" dxfId="78" priority="3">
      <formula>$C13&lt;&gt;"土"</formula>
    </cfRule>
  </conditionalFormatting>
  <conditionalFormatting sqref="R13:T43">
    <cfRule type="expression" dxfId="77" priority="8">
      <formula>OR($S13="土",$S13="日",$T13="祝")</formula>
    </cfRule>
  </conditionalFormatting>
  <conditionalFormatting sqref="R13:AE42 AH13:AO42">
    <cfRule type="expression" dxfId="76" priority="5">
      <formula>$S13&lt;&gt;"土"</formula>
    </cfRule>
  </conditionalFormatting>
  <conditionalFormatting sqref="U13:X43">
    <cfRule type="expression" dxfId="75" priority="1">
      <formula>_xlfn.ISFORMULA(U13)</formula>
    </cfRule>
  </conditionalFormatting>
  <conditionalFormatting sqref="AH13:AH43">
    <cfRule type="expression" dxfId="74" priority="6">
      <formula>$AH13&lt;&gt;""</formula>
    </cfRule>
  </conditionalFormatting>
  <conditionalFormatting sqref="AI13:AJ43">
    <cfRule type="expression" dxfId="73" priority="7">
      <formula>AI13&lt;&gt;""</formula>
    </cfRule>
  </conditionalFormatting>
  <conditionalFormatting sqref="AJ7">
    <cfRule type="expression" dxfId="72" priority="2">
      <formula>COUNTIF($AI$7,"*H日*")&gt;0</formula>
    </cfRule>
  </conditionalFormatting>
  <dataValidations count="2">
    <dataValidation type="date" operator="greaterThan" allowBlank="1" showInputMessage="1" showErrorMessage="1" sqref="AH7" xr:uid="{5B5C3B18-810C-42A1-BE3F-7D80BE655230}">
      <formula1>42369</formula1>
    </dataValidation>
    <dataValidation type="list" allowBlank="1" showInputMessage="1" showErrorMessage="1" sqref="AJ7" xr:uid="{AA235F7D-3E5C-4E8E-974A-7D2281AE8918}">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19CC07B1-2BB8-46D8-8DA0-89497F6BE5ED}">
          <x14:formula1>
            <xm:f>設定!$T$14:$T$20</xm:f>
          </x14:formula1>
          <xm:sqref>E7:H8</xm:sqref>
        </x14:dataValidation>
        <x14:dataValidation type="list" allowBlank="1" showInputMessage="1" showErrorMessage="1" xr:uid="{F7FECBB2-C44F-4CE0-902F-763FFF5961F7}">
          <x14:formula1>
            <xm:f>設定!$K$3:$K$7</xm:f>
          </x14:formula1>
          <xm:sqref>AH13:AH43</xm:sqref>
        </x14:dataValidation>
        <x14:dataValidation type="list" allowBlank="1" showInputMessage="1" showErrorMessage="1" xr:uid="{AD5D84DB-4A3F-4D4C-8D97-A132CE99E77B}">
          <x14:formula1>
            <xm:f>設定!$G$3:$G$23</xm:f>
          </x14:formula1>
          <xm:sqref>AI7</xm:sqref>
        </x14:dataValidation>
        <x14:dataValidation type="list" allowBlank="1" showInputMessage="1" showErrorMessage="1" xr:uid="{F55C7BE0-374A-4071-B1D2-EA1F321F8D12}">
          <x14:formula1>
            <xm:f>設定!$N$3:$N$139</xm:f>
          </x14:formula1>
          <xm:sqref>G13:G43</xm:sqref>
        </x14:dataValidation>
        <x14:dataValidation type="list" allowBlank="1" showInputMessage="1" showErrorMessage="1" xr:uid="{73148D96-D1B6-4614-BC99-33C5E5322712}">
          <x14:formula1>
            <xm:f>設定!$O$3:$O$23</xm:f>
          </x14:formula1>
          <xm:sqref>F13:F43</xm:sqref>
        </x14:dataValidation>
        <x14:dataValidation type="list" allowBlank="1" showInputMessage="1" showErrorMessage="1" xr:uid="{E7BDFE28-DA09-441D-99A5-F3FDA8E955D8}">
          <x14:formula1>
            <xm:f>設定!$M$3:$M$98</xm:f>
          </x14:formula1>
          <xm:sqref>E13:E43</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D56BB-D5B9-4FAB-83DC-B129AA790477}">
  <sheetPr codeName="Sheet8">
    <pageSetUpPr fitToPage="1"/>
  </sheetPr>
  <dimension ref="A1:AT124"/>
  <sheetViews>
    <sheetView zoomScale="115" zoomScaleNormal="115" zoomScaleSheetLayoutView="100" workbookViewId="0">
      <selection activeCell="AR20" sqref="AR20"/>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4</v>
      </c>
      <c r="G1" s="56" t="s">
        <v>89</v>
      </c>
      <c r="H1" s="57" t="s">
        <v>90</v>
      </c>
      <c r="I1" s="13"/>
      <c r="Q1" s="123"/>
      <c r="R1" s="124" t="str">
        <f>TEXT($AH$9,"yyyy/m/d")&amp;" ～ "&amp;IF(YEAR($AH$7)=YEAR($AH$9),TEXT($AH$7,"m/d"),TEXT($AH$7,"yyyy/m/d"))</f>
        <v>2025/4/1 ～ 4/30</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9" t="s">
        <v>145</v>
      </c>
      <c r="C3" s="229"/>
      <c r="D3" s="229"/>
      <c r="E3" s="256"/>
      <c r="F3" s="256"/>
      <c r="G3" s="256"/>
      <c r="H3" s="256"/>
      <c r="J3" s="262" t="s">
        <v>4</v>
      </c>
      <c r="K3" s="262"/>
      <c r="L3" s="263" t="s">
        <v>5</v>
      </c>
      <c r="M3" s="263"/>
      <c r="N3" s="263"/>
      <c r="O3" s="263"/>
      <c r="Q3" s="128"/>
      <c r="S3" s="18"/>
      <c r="T3" s="18"/>
      <c r="U3" s="18"/>
      <c r="V3" s="18"/>
      <c r="W3" s="18"/>
      <c r="X3" s="18"/>
      <c r="Y3" s="117" t="s">
        <v>4</v>
      </c>
      <c r="Z3" s="117"/>
      <c r="AA3" s="117" t="s">
        <v>5</v>
      </c>
      <c r="AB3" s="117"/>
      <c r="AC3" s="110"/>
      <c r="AD3" s="117"/>
      <c r="AF3" s="129"/>
      <c r="AQ3" s="14"/>
      <c r="AR3" s="14"/>
      <c r="AS3" s="14"/>
    </row>
    <row r="4" spans="1:45" ht="19.5" customHeight="1" thickBot="1">
      <c r="B4" s="229" t="s">
        <v>146</v>
      </c>
      <c r="C4" s="229"/>
      <c r="D4" s="229"/>
      <c r="E4" s="264"/>
      <c r="F4" s="264"/>
      <c r="G4" s="264"/>
      <c r="H4" s="264"/>
      <c r="J4" s="19" t="s">
        <v>23</v>
      </c>
      <c r="K4" s="265" t="str">
        <f>'3月'!$K$4&amp;""</f>
        <v/>
      </c>
      <c r="L4" s="265"/>
      <c r="M4" s="265"/>
      <c r="N4" s="265"/>
      <c r="O4" s="59" t="s">
        <v>91</v>
      </c>
      <c r="Q4" s="128"/>
      <c r="S4" s="70"/>
      <c r="T4" s="70"/>
      <c r="U4" s="70"/>
      <c r="V4" s="70"/>
      <c r="W4" s="58"/>
      <c r="X4" s="58"/>
      <c r="Y4" s="69" t="s">
        <v>23</v>
      </c>
      <c r="Z4" s="69"/>
      <c r="AA4" s="117" t="str">
        <f>$K$4&amp;""</f>
        <v/>
      </c>
      <c r="AB4" s="69"/>
      <c r="AC4" s="110"/>
      <c r="AD4" s="117"/>
      <c r="AF4" s="129"/>
      <c r="AH4" s="223" t="s">
        <v>20</v>
      </c>
      <c r="AI4" s="223" t="s">
        <v>9</v>
      </c>
      <c r="AJ4" s="223" t="s">
        <v>53</v>
      </c>
      <c r="AK4" s="222" t="s">
        <v>85</v>
      </c>
      <c r="AL4" s="222" t="s">
        <v>86</v>
      </c>
      <c r="AM4" s="222" t="s">
        <v>87</v>
      </c>
      <c r="AQ4" s="14"/>
      <c r="AR4" s="14"/>
      <c r="AS4" s="14"/>
    </row>
    <row r="5" spans="1:45" ht="5.25" customHeight="1" thickTop="1">
      <c r="B5" s="230" t="s">
        <v>147</v>
      </c>
      <c r="C5" s="230"/>
      <c r="D5" s="230"/>
      <c r="E5" s="255"/>
      <c r="F5" s="255"/>
      <c r="G5" s="255"/>
      <c r="H5" s="255"/>
      <c r="I5" s="60"/>
      <c r="J5" s="61"/>
      <c r="K5" s="257"/>
      <c r="L5" s="257"/>
      <c r="M5" s="258"/>
      <c r="N5" s="258"/>
      <c r="O5" s="258"/>
      <c r="Q5" s="128"/>
      <c r="T5" s="52"/>
      <c r="U5" s="52"/>
      <c r="V5" s="52"/>
      <c r="W5" s="52"/>
      <c r="AB5" s="52"/>
      <c r="AC5" s="52"/>
      <c r="AF5" s="129"/>
      <c r="AH5" s="223"/>
      <c r="AI5" s="223"/>
      <c r="AJ5" s="223"/>
      <c r="AK5" s="223"/>
      <c r="AL5" s="223"/>
      <c r="AM5" s="223"/>
      <c r="AQ5" s="14"/>
      <c r="AR5" s="14"/>
      <c r="AS5" s="14"/>
    </row>
    <row r="6" spans="1:45" ht="13.5" customHeight="1">
      <c r="B6" s="230"/>
      <c r="C6" s="230"/>
      <c r="D6" s="230"/>
      <c r="E6" s="256"/>
      <c r="F6" s="256"/>
      <c r="G6" s="256"/>
      <c r="H6" s="256"/>
      <c r="I6" s="60"/>
      <c r="J6" s="62" t="s">
        <v>92</v>
      </c>
      <c r="K6" s="62"/>
      <c r="L6" s="63" t="s">
        <v>93</v>
      </c>
      <c r="M6" s="259" t="str">
        <f>設定!$R$2</f>
        <v>03-5501-1271</v>
      </c>
      <c r="N6" s="259"/>
      <c r="O6" s="259"/>
      <c r="Q6" s="128"/>
      <c r="S6" s="58"/>
      <c r="T6" s="58"/>
      <c r="U6" s="58"/>
      <c r="V6" s="58"/>
      <c r="W6" s="58"/>
      <c r="X6" s="58"/>
      <c r="Y6" s="58"/>
      <c r="Z6" s="58"/>
      <c r="AB6" s="58"/>
      <c r="AC6" s="52"/>
      <c r="AF6" s="129"/>
      <c r="AH6" s="223"/>
      <c r="AI6" s="223"/>
      <c r="AJ6" s="223"/>
      <c r="AK6" s="223"/>
      <c r="AL6" s="223"/>
      <c r="AM6" s="223"/>
      <c r="AQ6" s="14"/>
      <c r="AR6" s="14"/>
      <c r="AS6" s="14"/>
    </row>
    <row r="7" spans="1:45">
      <c r="B7" s="230" t="s">
        <v>148</v>
      </c>
      <c r="C7" s="230"/>
      <c r="D7" s="230"/>
      <c r="E7" s="247" t="s">
        <v>94</v>
      </c>
      <c r="F7" s="247"/>
      <c r="G7" s="247"/>
      <c r="H7" s="247"/>
      <c r="I7" s="60"/>
      <c r="J7" s="64" t="s">
        <v>95</v>
      </c>
      <c r="K7" s="64"/>
      <c r="L7" s="65" t="s">
        <v>96</v>
      </c>
      <c r="M7" s="249" t="str">
        <f>設定!$R$3</f>
        <v>03-5501-1281</v>
      </c>
      <c r="N7" s="249"/>
      <c r="O7" s="249"/>
      <c r="Q7" s="128"/>
      <c r="S7" s="58"/>
      <c r="T7" s="58"/>
      <c r="U7" s="58"/>
      <c r="V7" s="58"/>
      <c r="W7" s="58"/>
      <c r="X7" s="58"/>
      <c r="Y7" s="58"/>
      <c r="Z7" s="58"/>
      <c r="AB7" s="58"/>
      <c r="AC7" s="52"/>
      <c r="AF7" s="129"/>
      <c r="AH7" s="90">
        <f>EOMONTH($B$13,0)</f>
        <v>45777</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30"/>
      <c r="C8" s="230"/>
      <c r="D8" s="230"/>
      <c r="E8" s="248"/>
      <c r="F8" s="248"/>
      <c r="G8" s="248"/>
      <c r="H8" s="248"/>
      <c r="I8" s="60"/>
      <c r="J8" s="66" t="s">
        <v>97</v>
      </c>
      <c r="K8" s="66"/>
      <c r="L8" s="250" t="str">
        <f>設定!$R$4</f>
        <v>https://wa-ki.jp/expenses-et/</v>
      </c>
      <c r="M8" s="250"/>
      <c r="N8" s="250"/>
      <c r="O8" s="250"/>
      <c r="Q8" s="128"/>
      <c r="AC8" s="52"/>
      <c r="AF8" s="129"/>
      <c r="AH8" s="160" t="s">
        <v>21</v>
      </c>
      <c r="AI8" s="160"/>
      <c r="AJ8" s="160"/>
      <c r="AK8" s="160" t="s">
        <v>10</v>
      </c>
      <c r="AL8" s="160" t="s">
        <v>79</v>
      </c>
      <c r="AM8" s="160"/>
      <c r="AP8" s="14" t="str">
        <f t="shared" ca="1" si="0"/>
        <v/>
      </c>
      <c r="AQ8" s="14"/>
      <c r="AR8" s="14"/>
      <c r="AS8" s="14"/>
    </row>
    <row r="9" spans="1:45" ht="21.95" customHeight="1">
      <c r="B9" s="231" t="s">
        <v>149</v>
      </c>
      <c r="C9" s="231"/>
      <c r="D9" s="231"/>
      <c r="E9" s="232" t="s">
        <v>98</v>
      </c>
      <c r="F9" s="232"/>
      <c r="G9" s="232"/>
      <c r="H9" s="232"/>
      <c r="I9" s="60"/>
      <c r="J9" s="60"/>
      <c r="K9" s="60"/>
      <c r="L9" s="60"/>
      <c r="M9" s="60"/>
      <c r="N9" s="60"/>
      <c r="O9" s="60"/>
      <c r="Q9" s="128"/>
      <c r="AC9" s="52"/>
      <c r="AF9" s="129"/>
      <c r="AH9" s="24">
        <f>IF($AH$7=EOMONTH($AH$7,0),EOMONTH($AH$7,-1)+1,EDATE($AH$7,-1)+1)</f>
        <v>45748</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306" t="s">
        <v>99</v>
      </c>
      <c r="F11" s="306"/>
      <c r="G11" s="306"/>
      <c r="H11" s="306"/>
      <c r="I11" s="92" t="s">
        <v>100</v>
      </c>
      <c r="J11" s="285" t="s">
        <v>101</v>
      </c>
      <c r="K11" s="286"/>
      <c r="L11" s="286"/>
      <c r="M11" s="286"/>
      <c r="N11" s="286"/>
      <c r="O11" s="307"/>
      <c r="P11" s="17"/>
      <c r="Q11" s="130"/>
      <c r="R11" s="29"/>
      <c r="S11" s="30"/>
      <c r="T11" s="30"/>
      <c r="U11" s="282" t="s">
        <v>50</v>
      </c>
      <c r="V11" s="283"/>
      <c r="W11" s="283"/>
      <c r="X11" s="284"/>
      <c r="Y11" s="30"/>
      <c r="Z11" s="30"/>
      <c r="AA11" s="30"/>
      <c r="AB11" s="30"/>
      <c r="AC11" s="30"/>
      <c r="AD11" s="30"/>
      <c r="AE11" s="31"/>
      <c r="AF11" s="129"/>
      <c r="AH11" s="32" t="s">
        <v>12</v>
      </c>
      <c r="AI11" s="33" t="s">
        <v>11</v>
      </c>
      <c r="AJ11" s="33" t="s">
        <v>11</v>
      </c>
      <c r="AK11" s="285" t="s">
        <v>77</v>
      </c>
      <c r="AL11" s="286"/>
      <c r="AM11" s="286"/>
      <c r="AN11" s="287"/>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45748</v>
      </c>
      <c r="C13" s="116" t="str">
        <f>IF(B13="","",TEXT($B13,"aaa"))</f>
        <v>火</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45748</v>
      </c>
      <c r="S13" s="46" t="str">
        <f>IF(R13="","",TEXT($R13,"aaa"))</f>
        <v>火</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9"/>
      <c r="AH13" s="148"/>
      <c r="AI13" s="149"/>
      <c r="AJ13" s="150"/>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45749</v>
      </c>
      <c r="C14" s="116" t="str">
        <f t="shared" ref="C14:C43" si="11">IF(B14="","",TEXT($B14,"aaa"))</f>
        <v>水</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45749</v>
      </c>
      <c r="S14" s="46" t="str">
        <f t="shared" ref="S14:S43" si="13">IF(R14="","",TEXT($R14,"aaa"))</f>
        <v>水</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45750</v>
      </c>
      <c r="C15" s="116" t="str">
        <f t="shared" si="11"/>
        <v>木</v>
      </c>
      <c r="D15" s="98" t="str" cm="1">
        <f t="array" ref="D15">_xlfn.IFS($C15="日","",COUNTIF(設定!$A:$A,$B15)=1,"祝",$C15&lt;&gt;"日","")</f>
        <v/>
      </c>
      <c r="E15" s="99"/>
      <c r="F15" s="100"/>
      <c r="G15" s="100"/>
      <c r="H15" s="101"/>
      <c r="I15" s="152"/>
      <c r="J15" s="102" t="s">
        <v>112</v>
      </c>
      <c r="K15" s="67" t="s">
        <v>112</v>
      </c>
      <c r="L15" s="67" t="s">
        <v>112</v>
      </c>
      <c r="M15" s="67" t="s">
        <v>112</v>
      </c>
      <c r="N15" s="67" t="s">
        <v>112</v>
      </c>
      <c r="O15" s="68" t="s">
        <v>112</v>
      </c>
      <c r="Q15" s="128"/>
      <c r="R15" s="45">
        <f t="shared" si="12"/>
        <v>45750</v>
      </c>
      <c r="S15" s="46" t="str">
        <f t="shared" si="13"/>
        <v>木</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45751</v>
      </c>
      <c r="C16" s="116" t="str">
        <f t="shared" si="11"/>
        <v>金</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45751</v>
      </c>
      <c r="S16" s="48" t="str">
        <f t="shared" si="13"/>
        <v>金</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45752</v>
      </c>
      <c r="C17" s="116" t="str">
        <f t="shared" si="11"/>
        <v>土</v>
      </c>
      <c r="D17" s="98" t="str" cm="1">
        <f t="array" ref="D17">_xlfn.IFS($C17="日","",COUNTIF(設定!$A:$A,$B17)=1,"祝",$C17&lt;&gt;"日","")</f>
        <v/>
      </c>
      <c r="E17" s="99"/>
      <c r="F17" s="100"/>
      <c r="G17" s="100"/>
      <c r="H17" s="101"/>
      <c r="I17" s="152"/>
      <c r="J17" s="102" t="s">
        <v>112</v>
      </c>
      <c r="K17" s="67" t="s">
        <v>112</v>
      </c>
      <c r="L17" s="67" t="s">
        <v>112</v>
      </c>
      <c r="M17" s="67" t="s">
        <v>112</v>
      </c>
      <c r="N17" s="67" t="s">
        <v>112</v>
      </c>
      <c r="O17" s="68" t="s">
        <v>112</v>
      </c>
      <c r="Q17" s="128"/>
      <c r="R17" s="45">
        <f t="shared" si="12"/>
        <v>45752</v>
      </c>
      <c r="S17" s="48" t="str">
        <f t="shared" si="13"/>
        <v>土</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9"/>
      <c r="AH17" s="148"/>
      <c r="AI17" s="149"/>
      <c r="AJ17" s="150"/>
      <c r="AK17" s="78" t="str" cm="1">
        <f t="array" ref="AK17">_xlfn.IFS($R17="","",$AH17="振替出勤日","平",OR($AH17="祝日扱い",$T17="祝"),"祝",OR($S17="土",$S17="日"),$S17,TRUE,"平")</f>
        <v>土</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45753</v>
      </c>
      <c r="C18" s="116" t="str">
        <f t="shared" si="11"/>
        <v>日</v>
      </c>
      <c r="D18" s="98" t="str" cm="1">
        <f t="array" ref="D18">_xlfn.IFS($C18="日","",COUNTIF(設定!$A:$A,$B18)=1,"祝",$C18&lt;&gt;"日","")</f>
        <v/>
      </c>
      <c r="E18" s="99"/>
      <c r="F18" s="100"/>
      <c r="G18" s="100"/>
      <c r="H18" s="101"/>
      <c r="I18" s="153"/>
      <c r="J18" s="102" t="s">
        <v>112</v>
      </c>
      <c r="K18" s="67" t="s">
        <v>112</v>
      </c>
      <c r="L18" s="67" t="s">
        <v>112</v>
      </c>
      <c r="M18" s="67" t="s">
        <v>112</v>
      </c>
      <c r="N18" s="67" t="s">
        <v>112</v>
      </c>
      <c r="O18" s="68" t="s">
        <v>112</v>
      </c>
      <c r="Q18" s="128"/>
      <c r="R18" s="45">
        <f t="shared" si="12"/>
        <v>45753</v>
      </c>
      <c r="S18" s="48" t="str">
        <f t="shared" si="13"/>
        <v>日</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9"/>
      <c r="AH18" s="148"/>
      <c r="AI18" s="149"/>
      <c r="AJ18" s="150"/>
      <c r="AK18" s="78" t="str" cm="1">
        <f t="array" ref="AK18">_xlfn.IFS($R18="","",$AH18="振替出勤日","平",OR($AH18="祝日扱い",$T18="祝"),"祝",OR($S18="土",$S18="日"),$S18,TRUE,"平")</f>
        <v>日</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45754</v>
      </c>
      <c r="C19" s="116" t="str">
        <f t="shared" si="11"/>
        <v>月</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45754</v>
      </c>
      <c r="S19" s="48" t="str">
        <f t="shared" si="13"/>
        <v>月</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45755</v>
      </c>
      <c r="C20" s="116" t="str">
        <f t="shared" si="11"/>
        <v>火</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45755</v>
      </c>
      <c r="S20" s="48" t="str">
        <f t="shared" si="13"/>
        <v>火</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45756</v>
      </c>
      <c r="C21" s="116" t="str">
        <f t="shared" si="11"/>
        <v>水</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45756</v>
      </c>
      <c r="S21" s="48" t="str">
        <f t="shared" si="13"/>
        <v>水</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45757</v>
      </c>
      <c r="C22" s="116" t="str">
        <f t="shared" si="11"/>
        <v>木</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45757</v>
      </c>
      <c r="S22" s="48" t="str">
        <f t="shared" si="13"/>
        <v>木</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45758</v>
      </c>
      <c r="C23" s="116" t="str">
        <f t="shared" si="11"/>
        <v>金</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45758</v>
      </c>
      <c r="S23" s="48" t="str">
        <f t="shared" si="13"/>
        <v>金</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45759</v>
      </c>
      <c r="C24" s="116" t="str">
        <f t="shared" si="11"/>
        <v>土</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45759</v>
      </c>
      <c r="S24" s="48" t="str">
        <f t="shared" si="13"/>
        <v>土</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9"/>
      <c r="AH24" s="148"/>
      <c r="AI24" s="149"/>
      <c r="AJ24" s="150"/>
      <c r="AK24" s="78" t="str" cm="1">
        <f t="array" ref="AK24">_xlfn.IFS($R24="","",$AH24="振替出勤日","平",OR($AH24="祝日扱い",$T24="祝"),"祝",OR($S24="土",$S24="日"),$S24,TRUE,"平")</f>
        <v>土</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45760</v>
      </c>
      <c r="C25" s="116" t="str">
        <f t="shared" si="11"/>
        <v>日</v>
      </c>
      <c r="D25" s="98" t="str" cm="1">
        <f t="array" ref="D25">_xlfn.IFS($C25="日","",COUNTIF(設定!$A:$A,$B25)=1,"祝",$C25&lt;&gt;"日","")</f>
        <v/>
      </c>
      <c r="E25" s="99"/>
      <c r="F25" s="100"/>
      <c r="G25" s="100"/>
      <c r="H25" s="101"/>
      <c r="I25" s="152"/>
      <c r="J25" s="102" t="s">
        <v>112</v>
      </c>
      <c r="K25" s="67" t="s">
        <v>112</v>
      </c>
      <c r="L25" s="67" t="s">
        <v>112</v>
      </c>
      <c r="M25" s="67" t="s">
        <v>112</v>
      </c>
      <c r="N25" s="67" t="s">
        <v>112</v>
      </c>
      <c r="O25" s="68" t="s">
        <v>112</v>
      </c>
      <c r="Q25" s="128"/>
      <c r="R25" s="45">
        <f t="shared" si="12"/>
        <v>45760</v>
      </c>
      <c r="S25" s="48" t="str">
        <f t="shared" si="13"/>
        <v>日</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9"/>
      <c r="AH25" s="148"/>
      <c r="AI25" s="149"/>
      <c r="AJ25" s="150"/>
      <c r="AK25" s="78" t="str" cm="1">
        <f t="array" ref="AK25">_xlfn.IFS($R25="","",$AH25="振替出勤日","平",OR($AH25="祝日扱い",$T25="祝"),"祝",OR($S25="土",$S25="日"),$S25,TRUE,"平")</f>
        <v>日</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45761</v>
      </c>
      <c r="C26" s="116" t="str">
        <f t="shared" si="11"/>
        <v>月</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45761</v>
      </c>
      <c r="S26" s="48" t="str">
        <f t="shared" si="13"/>
        <v>月</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45762</v>
      </c>
      <c r="C27" s="116" t="str">
        <f t="shared" si="11"/>
        <v>火</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45762</v>
      </c>
      <c r="S27" s="48" t="str">
        <f t="shared" si="13"/>
        <v>火</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45763</v>
      </c>
      <c r="C28" s="116" t="str">
        <f t="shared" si="11"/>
        <v>水</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45763</v>
      </c>
      <c r="S28" s="48" t="str">
        <f t="shared" si="13"/>
        <v>水</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45764</v>
      </c>
      <c r="C29" s="116" t="str">
        <f t="shared" si="11"/>
        <v>木</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45764</v>
      </c>
      <c r="S29" s="48" t="str">
        <f t="shared" si="13"/>
        <v>木</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45765</v>
      </c>
      <c r="C30" s="116" t="str">
        <f t="shared" si="11"/>
        <v>金</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45765</v>
      </c>
      <c r="S30" s="48" t="str">
        <f t="shared" si="13"/>
        <v>金</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45766</v>
      </c>
      <c r="C31" s="116" t="str">
        <f t="shared" si="11"/>
        <v>土</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45766</v>
      </c>
      <c r="S31" s="48" t="str">
        <f t="shared" si="13"/>
        <v>土</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t="str">
        <f t="shared" si="9"/>
        <v/>
      </c>
      <c r="AF31" s="129"/>
      <c r="AH31" s="148"/>
      <c r="AI31" s="149"/>
      <c r="AJ31" s="150"/>
      <c r="AK31" s="78" t="str" cm="1">
        <f t="array" ref="AK31">_xlfn.IFS($R31="","",$AH31="振替出勤日","平",OR($AH31="祝日扱い",$T31="祝"),"祝",OR($S31="土",$S31="日"),$S31,TRUE,"平")</f>
        <v>土</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45767</v>
      </c>
      <c r="C32" s="116" t="str">
        <f t="shared" si="11"/>
        <v>日</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45767</v>
      </c>
      <c r="S32" s="48" t="str">
        <f t="shared" si="13"/>
        <v>日</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9"/>
      <c r="AH32" s="148"/>
      <c r="AI32" s="149"/>
      <c r="AJ32" s="150"/>
      <c r="AK32" s="78" t="str" cm="1">
        <f t="array" ref="AK32">_xlfn.IFS($R32="","",$AH32="振替出勤日","平",OR($AH32="祝日扱い",$T32="祝"),"祝",OR($S32="土",$S32="日"),$S32,TRUE,"平")</f>
        <v>日</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45768</v>
      </c>
      <c r="C33" s="116" t="str">
        <f t="shared" si="11"/>
        <v>月</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45768</v>
      </c>
      <c r="S33" s="48" t="str">
        <f t="shared" si="13"/>
        <v>月</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45769</v>
      </c>
      <c r="C34" s="116" t="str">
        <f t="shared" si="11"/>
        <v>火</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45769</v>
      </c>
      <c r="S34" s="48" t="str">
        <f t="shared" si="13"/>
        <v>火</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45770</v>
      </c>
      <c r="C35" s="116" t="str">
        <f t="shared" si="11"/>
        <v>水</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45770</v>
      </c>
      <c r="S35" s="48" t="str">
        <f t="shared" si="13"/>
        <v>水</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45771</v>
      </c>
      <c r="C36" s="116" t="str">
        <f t="shared" si="11"/>
        <v>木</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45771</v>
      </c>
      <c r="S36" s="48" t="str">
        <f t="shared" si="13"/>
        <v>木</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45772</v>
      </c>
      <c r="C37" s="116" t="str">
        <f t="shared" si="11"/>
        <v>金</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45772</v>
      </c>
      <c r="S37" s="48" t="str">
        <f t="shared" si="13"/>
        <v>金</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45773</v>
      </c>
      <c r="C38" s="116" t="str">
        <f t="shared" si="11"/>
        <v>土</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45773</v>
      </c>
      <c r="S38" s="48" t="str">
        <f t="shared" si="13"/>
        <v>土</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t="str">
        <f t="shared" si="9"/>
        <v/>
      </c>
      <c r="AF38" s="129"/>
      <c r="AH38" s="148"/>
      <c r="AI38" s="149"/>
      <c r="AJ38" s="150"/>
      <c r="AK38" s="78" t="str" cm="1">
        <f t="array" ref="AK38">_xlfn.IFS($R38="","",$AH38="振替出勤日","平",OR($AH38="祝日扱い",$T38="祝"),"祝",OR($S38="土",$S38="日"),$S38,TRUE,"平")</f>
        <v>土</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45774</v>
      </c>
      <c r="C39" s="116" t="str">
        <f t="shared" si="11"/>
        <v>日</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45774</v>
      </c>
      <c r="S39" s="48" t="str">
        <f t="shared" si="13"/>
        <v>日</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t="str">
        <f t="shared" si="9"/>
        <v/>
      </c>
      <c r="AF39" s="129"/>
      <c r="AH39" s="148"/>
      <c r="AI39" s="149"/>
      <c r="AJ39" s="150"/>
      <c r="AK39" s="78" t="str" cm="1">
        <f t="array" ref="AK39">_xlfn.IFS($R39="","",$AH39="振替出勤日","平",OR($AH39="祝日扱い",$T39="祝"),"祝",OR($S39="土",$S39="日"),$S39,TRUE,"平")</f>
        <v>日</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45775</v>
      </c>
      <c r="C40" s="116" t="str">
        <f t="shared" si="11"/>
        <v>月</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45775</v>
      </c>
      <c r="S40" s="48" t="str">
        <f t="shared" si="13"/>
        <v>月</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45776</v>
      </c>
      <c r="C41" s="116" t="str">
        <f t="shared" si="11"/>
        <v>火</v>
      </c>
      <c r="D41" s="98" t="str" cm="1">
        <f t="array" ref="D41">_xlfn.IFS($C41="日","",COUNTIF(設定!$A:$A,$B41)=1,"祝",$C41&lt;&gt;"日","")</f>
        <v>祝</v>
      </c>
      <c r="E41" s="99"/>
      <c r="F41" s="100"/>
      <c r="G41" s="100"/>
      <c r="H41" s="101"/>
      <c r="I41" s="152"/>
      <c r="J41" s="102" t="s">
        <v>112</v>
      </c>
      <c r="K41" s="67" t="s">
        <v>112</v>
      </c>
      <c r="L41" s="67" t="s">
        <v>112</v>
      </c>
      <c r="M41" s="67" t="s">
        <v>112</v>
      </c>
      <c r="N41" s="67" t="s">
        <v>112</v>
      </c>
      <c r="O41" s="68" t="s">
        <v>112</v>
      </c>
      <c r="Q41" s="128"/>
      <c r="R41" s="45">
        <f t="shared" si="12"/>
        <v>45776</v>
      </c>
      <c r="S41" s="48" t="str">
        <f t="shared" si="13"/>
        <v>火</v>
      </c>
      <c r="T41" s="47" t="str">
        <f>IF(OR($R41="",$S41="日"),"",IF(COUNTIF(設定!$A:$A,$R41)&gt;=1,"祝",""))</f>
        <v>祝</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t="str">
        <f t="shared" si="9"/>
        <v/>
      </c>
      <c r="AF41" s="129"/>
      <c r="AH41" s="148"/>
      <c r="AI41" s="149"/>
      <c r="AJ41" s="150"/>
      <c r="AK41" s="78" t="str" cm="1">
        <f t="array" ref="AK41">_xlfn.IFS($R41="","",$AH41="振替出勤日","平",OR($AH41="祝日扱い",$T41="祝"),"祝",OR($S41="土",$S41="日"),$S41,TRUE,"平")</f>
        <v>祝</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45777</v>
      </c>
      <c r="C42" s="116" t="str">
        <f t="shared" si="11"/>
        <v>水</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45777</v>
      </c>
      <c r="S42" s="48" t="str">
        <f t="shared" si="13"/>
        <v>水</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6" t="str">
        <f t="shared" si="11"/>
        <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9"/>
      <c r="AH43" s="148"/>
      <c r="AI43" s="149"/>
      <c r="AJ43" s="150"/>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302" t="s">
        <v>54</v>
      </c>
      <c r="Z44" s="304" t="s">
        <v>3</v>
      </c>
      <c r="AA44" s="304" t="str">
        <f>AA12</f>
        <v>休日
勤務</v>
      </c>
      <c r="AB44" s="304" t="str">
        <f>AB12</f>
        <v/>
      </c>
      <c r="AC44" s="304" t="s">
        <v>52</v>
      </c>
      <c r="AD44" s="304" t="s">
        <v>88</v>
      </c>
      <c r="AE44" s="288" t="s">
        <v>51</v>
      </c>
      <c r="AF44" s="129"/>
      <c r="AO44" s="52" t="str" cm="1">
        <f t="array" aca="1" ref="AO44" ca="1">_xlfn.IFS($AO43&lt;&gt;"","-",_xlfn.FLOOR.MATH($AN44,"0:0:1")&lt;=$AL$9,"",TRUE,IF($AK44&lt;&gt;"平",$AL$9-$AN43+$U44+IF($AL$9-$AN43+$U44&gt;=12/24,IF(AND($V44="",$AL44&gt;=8/24),1/24,$V44),0),$AL$9-$AN43+$U44+8/24+IF(AND($V44="",$AL44&gt;=8/24),1/24,$V44)))</f>
        <v/>
      </c>
    </row>
    <row r="45" spans="1:46" ht="14.25" customHeight="1">
      <c r="B45" s="290" t="s">
        <v>113</v>
      </c>
      <c r="C45" s="145" t="s">
        <v>114</v>
      </c>
      <c r="D45" s="293" t="s">
        <v>131</v>
      </c>
      <c r="E45" s="293"/>
      <c r="F45" s="293"/>
      <c r="G45" s="293"/>
      <c r="H45" s="294"/>
      <c r="I45" s="17"/>
      <c r="J45" s="295" t="s">
        <v>115</v>
      </c>
      <c r="K45" s="296"/>
      <c r="L45" s="296"/>
      <c r="M45" s="296"/>
      <c r="N45" s="296"/>
      <c r="O45" s="297"/>
      <c r="P45" s="17"/>
      <c r="Q45" s="131"/>
      <c r="R45" s="51"/>
      <c r="S45" s="52"/>
      <c r="T45" s="52"/>
      <c r="U45" s="52"/>
      <c r="V45" s="52"/>
      <c r="Y45" s="303"/>
      <c r="Z45" s="305"/>
      <c r="AA45" s="305"/>
      <c r="AB45" s="305"/>
      <c r="AC45" s="305"/>
      <c r="AD45" s="305"/>
      <c r="AE45" s="289"/>
      <c r="AF45" s="129"/>
      <c r="AG45" s="50"/>
      <c r="AH45" s="50"/>
      <c r="AI45" s="50"/>
      <c r="AJ45" s="50"/>
      <c r="AK45" s="50"/>
      <c r="AL45" s="26" t="s">
        <v>7</v>
      </c>
      <c r="AN45" s="26" t="s">
        <v>3</v>
      </c>
    </row>
    <row r="46" spans="1:46" ht="14.25" customHeight="1">
      <c r="B46" s="291"/>
      <c r="C46" s="146" t="s">
        <v>114</v>
      </c>
      <c r="D46" s="298" t="s">
        <v>116</v>
      </c>
      <c r="E46" s="298"/>
      <c r="F46" s="298"/>
      <c r="G46" s="298"/>
      <c r="H46" s="299"/>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168</v>
      </c>
      <c r="AF46" s="129"/>
      <c r="AG46" s="84"/>
      <c r="AH46" s="50"/>
      <c r="AI46" s="50"/>
      <c r="AJ46" s="50"/>
      <c r="AK46" s="84"/>
      <c r="AL46" s="85">
        <f ca="1">_xlfn.FLOOR.MATH(ROUND(SUM(AL$13:AL$43)*24,5),"0.25")</f>
        <v>0</v>
      </c>
      <c r="AN46" s="85">
        <f ca="1">_xlfn.FLOOR.MATH(ROUND(MAX(AN$13:AN$43)*24,5),"0.25")</f>
        <v>0</v>
      </c>
    </row>
    <row r="47" spans="1:46" ht="14.25" customHeight="1">
      <c r="B47" s="292"/>
      <c r="C47" s="147" t="s">
        <v>114</v>
      </c>
      <c r="D47" s="300" t="s">
        <v>117</v>
      </c>
      <c r="E47" s="300"/>
      <c r="F47" s="300"/>
      <c r="G47" s="300"/>
      <c r="H47" s="301"/>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72" t="s">
        <v>118</v>
      </c>
      <c r="C48" s="272"/>
      <c r="D48" s="272"/>
      <c r="E48" s="272"/>
      <c r="F48" s="272"/>
      <c r="G48" s="272"/>
      <c r="H48" s="272"/>
      <c r="I48" s="272"/>
      <c r="J48" s="272"/>
      <c r="K48" s="273" t="s">
        <v>119</v>
      </c>
      <c r="L48" s="273"/>
      <c r="M48" s="273"/>
      <c r="N48" s="274" t="str">
        <f>TEXT((SUMPRODUCT($E$13:$E$43,$G$13:$G$43,ROW($B$13:$B$43))+SUM($F$13:$F$43))*100000+COUNTA($F$13:$F$43),"000-0000")</f>
        <v>000-0000</v>
      </c>
      <c r="O48" s="274"/>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168</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75" t="s">
        <v>84</v>
      </c>
      <c r="C50" s="276"/>
      <c r="D50" s="114"/>
      <c r="E50" s="115"/>
      <c r="F50" s="115"/>
      <c r="G50" s="115"/>
      <c r="H50" s="115"/>
      <c r="I50" s="115"/>
      <c r="J50" s="277"/>
      <c r="K50" s="277"/>
      <c r="L50" s="277"/>
      <c r="M50" s="277"/>
      <c r="N50" s="277"/>
      <c r="O50" s="278"/>
      <c r="Q50" s="128"/>
      <c r="R50" s="279"/>
      <c r="S50" s="280"/>
      <c r="T50" s="280"/>
      <c r="U50" s="280"/>
      <c r="V50" s="280"/>
      <c r="W50" s="280"/>
      <c r="X50" s="280"/>
      <c r="Y50" s="280"/>
      <c r="Z50" s="280"/>
      <c r="AA50" s="280"/>
      <c r="AB50" s="280"/>
      <c r="AC50" s="280"/>
      <c r="AD50" s="280"/>
      <c r="AE50" s="281"/>
      <c r="AF50" s="129"/>
      <c r="AP50" s="15"/>
      <c r="AR50" s="15"/>
      <c r="AS50" s="15"/>
    </row>
    <row r="51" spans="2:46">
      <c r="B51" s="23"/>
      <c r="C51" s="23"/>
      <c r="D51" s="23"/>
      <c r="Q51" s="128"/>
      <c r="R51" s="266"/>
      <c r="S51" s="267"/>
      <c r="T51" s="267"/>
      <c r="U51" s="267"/>
      <c r="V51" s="267"/>
      <c r="W51" s="267"/>
      <c r="X51" s="267"/>
      <c r="Y51" s="267"/>
      <c r="Z51" s="267"/>
      <c r="AA51" s="267"/>
      <c r="AB51" s="267"/>
      <c r="AC51" s="267"/>
      <c r="AD51" s="267"/>
      <c r="AE51" s="268"/>
      <c r="AF51" s="129"/>
      <c r="AP51" s="15"/>
      <c r="AR51" s="15"/>
      <c r="AS51" s="15"/>
      <c r="AT51" s="15"/>
    </row>
    <row r="52" spans="2:46">
      <c r="B52" s="23"/>
      <c r="C52" s="23"/>
      <c r="D52" s="23"/>
      <c r="Q52" s="128"/>
      <c r="R52" s="266" t="str">
        <f ca="1">IF(AND($AK$7*$AL$7&gt;0,$Z$47&lt;0),"時間外勤務として"&amp;VLOOKUP($AI$7,設定!$G:$I,3,0)*24&amp;"H×"&amp;$AK$7&amp;"/"&amp;$AL$7&amp;"日＝"&amp;ROUND($AK$9*24,2)&amp;"H以降よりご請求致します。","")</f>
        <v/>
      </c>
      <c r="S52" s="267"/>
      <c r="T52" s="267"/>
      <c r="U52" s="267"/>
      <c r="V52" s="267"/>
      <c r="W52" s="267"/>
      <c r="X52" s="267"/>
      <c r="Y52" s="267"/>
      <c r="Z52" s="267"/>
      <c r="AA52" s="267"/>
      <c r="AB52" s="267"/>
      <c r="AC52" s="267"/>
      <c r="AD52" s="267"/>
      <c r="AE52" s="268"/>
      <c r="AF52" s="129"/>
      <c r="AP52" s="15"/>
      <c r="AR52" s="15"/>
      <c r="AS52" s="15"/>
      <c r="AT52" s="15"/>
    </row>
    <row r="53" spans="2:46">
      <c r="B53" s="23"/>
      <c r="C53" s="23"/>
      <c r="D53" s="23"/>
      <c r="Q53" s="128"/>
      <c r="R53" s="266" t="str">
        <f ca="1">IF(AND(COUNTIF($AO$13:$AO$44,"-")&gt;0,$AK$7*$AL$7&gt;0),"60H×"&amp;$AK$7&amp;"/"&amp;$AL$7&amp;"日＝"&amp;ROUND($AL$9*24,2)&amp;"H以降よりご請求致します。","")</f>
        <v/>
      </c>
      <c r="S53" s="267"/>
      <c r="T53" s="267"/>
      <c r="U53" s="267"/>
      <c r="V53" s="267"/>
      <c r="W53" s="267"/>
      <c r="X53" s="267"/>
      <c r="Y53" s="267"/>
      <c r="Z53" s="267"/>
      <c r="AA53" s="267"/>
      <c r="AB53" s="267"/>
      <c r="AC53" s="267"/>
      <c r="AD53" s="267"/>
      <c r="AE53" s="268"/>
      <c r="AF53" s="129"/>
      <c r="AJ53" s="86"/>
      <c r="AP53" s="15"/>
      <c r="AT53" s="15"/>
    </row>
    <row r="54" spans="2:46">
      <c r="B54" s="23"/>
      <c r="C54" s="23"/>
      <c r="D54" s="23"/>
      <c r="Q54" s="128"/>
      <c r="R54" s="269" t="str" cm="1">
        <f t="array" aca="1" ref="R54" ca="1">IFERROR("※"&amp;TEXT(INDEX($R$13:$R$44,MATCH("-",$AO$13:$AO$44,0)-1),"M/d  ")&amp;TEXT(INDEX($AO$13:$AO$44,MATCH("-",$AO$13:$AO$44,0)-1),"h:mm")&amp;"以降60H超","")</f>
        <v/>
      </c>
      <c r="S54" s="270"/>
      <c r="T54" s="270"/>
      <c r="U54" s="270"/>
      <c r="V54" s="270"/>
      <c r="W54" s="270"/>
      <c r="X54" s="270"/>
      <c r="Y54" s="270"/>
      <c r="Z54" s="270"/>
      <c r="AA54" s="270"/>
      <c r="AB54" s="270"/>
      <c r="AC54" s="270"/>
      <c r="AD54" s="270"/>
      <c r="AE54" s="271"/>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GTBgYx8E0E7NeEpfWcibOL4XM8IX3zWkP0aWts/U15eVRycU4K6XVskj+Qhx/XQYPfVYXbbMHBIZBjhspcXkoQ==" saltValue="chyL/eOVRV9duxBgfHYAVQ=="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71" priority="4">
      <formula>OR($C13="土",$C13="日",$D13="祝")</formula>
    </cfRule>
  </conditionalFormatting>
  <conditionalFormatting sqref="B13:H42 J13:O42">
    <cfRule type="expression" dxfId="70" priority="3">
      <formula>$C13&lt;&gt;"土"</formula>
    </cfRule>
  </conditionalFormatting>
  <conditionalFormatting sqref="R13:T43">
    <cfRule type="expression" dxfId="69" priority="8">
      <formula>OR($S13="土",$S13="日",$T13="祝")</formula>
    </cfRule>
  </conditionalFormatting>
  <conditionalFormatting sqref="R13:AE42 AH13:AO42">
    <cfRule type="expression" dxfId="68" priority="5">
      <formula>$S13&lt;&gt;"土"</formula>
    </cfRule>
  </conditionalFormatting>
  <conditionalFormatting sqref="U13:X43">
    <cfRule type="expression" dxfId="67" priority="1">
      <formula>_xlfn.ISFORMULA(U13)</formula>
    </cfRule>
  </conditionalFormatting>
  <conditionalFormatting sqref="AH13:AH43">
    <cfRule type="expression" dxfId="66" priority="6">
      <formula>$AH13&lt;&gt;""</formula>
    </cfRule>
  </conditionalFormatting>
  <conditionalFormatting sqref="AI13:AJ43">
    <cfRule type="expression" dxfId="65" priority="7">
      <formula>AI13&lt;&gt;""</formula>
    </cfRule>
  </conditionalFormatting>
  <conditionalFormatting sqref="AJ7">
    <cfRule type="expression" dxfId="64" priority="2">
      <formula>COUNTIF($AI$7,"*H日*")&gt;0</formula>
    </cfRule>
  </conditionalFormatting>
  <dataValidations count="2">
    <dataValidation type="date" operator="greaterThan" allowBlank="1" showInputMessage="1" showErrorMessage="1" sqref="AH7" xr:uid="{E243DCA2-93D8-49E2-9DAF-8F9D3F98C61C}">
      <formula1>42369</formula1>
    </dataValidation>
    <dataValidation type="list" allowBlank="1" showInputMessage="1" showErrorMessage="1" sqref="AJ7" xr:uid="{6E3DFC38-5FD6-4587-BE70-E890F7C91544}">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1353FE82-729F-497A-B387-5E5E0F4D6AE4}">
          <x14:formula1>
            <xm:f>設定!$T$14:$T$20</xm:f>
          </x14:formula1>
          <xm:sqref>E7:H8</xm:sqref>
        </x14:dataValidation>
        <x14:dataValidation type="list" allowBlank="1" showInputMessage="1" showErrorMessage="1" xr:uid="{5E5EEE1B-2224-4DC2-B447-87A0BC2D40C9}">
          <x14:formula1>
            <xm:f>設定!$K$3:$K$7</xm:f>
          </x14:formula1>
          <xm:sqref>AH13:AH43</xm:sqref>
        </x14:dataValidation>
        <x14:dataValidation type="list" allowBlank="1" showInputMessage="1" showErrorMessage="1" xr:uid="{EEF21E87-A1FE-4BCF-8085-D954BBCD781A}">
          <x14:formula1>
            <xm:f>設定!$G$3:$G$23</xm:f>
          </x14:formula1>
          <xm:sqref>AI7</xm:sqref>
        </x14:dataValidation>
        <x14:dataValidation type="list" allowBlank="1" showInputMessage="1" showErrorMessage="1" xr:uid="{07F49F41-B4D1-47FE-9373-DBA7D5A6BD5C}">
          <x14:formula1>
            <xm:f>設定!$N$3:$N$139</xm:f>
          </x14:formula1>
          <xm:sqref>G13:G43</xm:sqref>
        </x14:dataValidation>
        <x14:dataValidation type="list" allowBlank="1" showInputMessage="1" showErrorMessage="1" xr:uid="{978C4D29-6A81-4420-B954-79A0F738BDB3}">
          <x14:formula1>
            <xm:f>設定!$O$3:$O$23</xm:f>
          </x14:formula1>
          <xm:sqref>F13:F43</xm:sqref>
        </x14:dataValidation>
        <x14:dataValidation type="list" allowBlank="1" showInputMessage="1" showErrorMessage="1" xr:uid="{239B0BB4-B556-47E5-A24F-FA19EBF1E3DD}">
          <x14:formula1>
            <xm:f>設定!$M$3:$M$98</xm:f>
          </x14:formula1>
          <xm:sqref>E13:E43</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5015C-E21F-49C8-9F31-6C8D6464B14A}">
  <sheetPr codeName="Sheet9">
    <pageSetUpPr fitToPage="1"/>
  </sheetPr>
  <dimension ref="A1:AT124"/>
  <sheetViews>
    <sheetView zoomScale="115" zoomScaleNormal="115" zoomScaleSheetLayoutView="100" workbookViewId="0">
      <selection activeCell="AR20" sqref="AR20"/>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5</v>
      </c>
      <c r="G1" s="56" t="s">
        <v>89</v>
      </c>
      <c r="H1" s="57" t="s">
        <v>90</v>
      </c>
      <c r="I1" s="13"/>
      <c r="Q1" s="123"/>
      <c r="R1" s="124" t="str">
        <f>TEXT($AH$9,"yyyy/m/d")&amp;" ～ "&amp;IF(YEAR($AH$7)=YEAR($AH$9),TEXT($AH$7,"m/d"),TEXT($AH$7,"yyyy/m/d"))</f>
        <v>2025/5/1 ～ 5/31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229" t="s">
        <v>145</v>
      </c>
      <c r="C3" s="229"/>
      <c r="D3" s="229"/>
      <c r="E3" s="256"/>
      <c r="F3" s="256"/>
      <c r="G3" s="256"/>
      <c r="H3" s="256"/>
      <c r="J3" s="262" t="s">
        <v>4</v>
      </c>
      <c r="K3" s="262"/>
      <c r="L3" s="263" t="s">
        <v>5</v>
      </c>
      <c r="M3" s="263"/>
      <c r="N3" s="263"/>
      <c r="O3" s="263"/>
      <c r="Q3" s="128"/>
      <c r="S3" s="18"/>
      <c r="T3" s="18"/>
      <c r="U3" s="18"/>
      <c r="V3" s="18"/>
      <c r="W3" s="18"/>
      <c r="X3" s="18"/>
      <c r="Y3" s="117" t="s">
        <v>4</v>
      </c>
      <c r="Z3" s="117"/>
      <c r="AA3" s="117" t="s">
        <v>5</v>
      </c>
      <c r="AB3" s="117"/>
      <c r="AC3" s="110"/>
      <c r="AD3" s="117"/>
      <c r="AF3" s="129"/>
      <c r="AQ3" s="14"/>
      <c r="AR3" s="14"/>
      <c r="AS3" s="14"/>
    </row>
    <row r="4" spans="1:45" ht="19.5" customHeight="1" thickBot="1">
      <c r="B4" s="229" t="s">
        <v>146</v>
      </c>
      <c r="C4" s="229"/>
      <c r="D4" s="229"/>
      <c r="E4" s="264"/>
      <c r="F4" s="264"/>
      <c r="G4" s="264"/>
      <c r="H4" s="264"/>
      <c r="J4" s="19" t="s">
        <v>23</v>
      </c>
      <c r="K4" s="265" t="str">
        <f>'4月'!$K$4&amp;""</f>
        <v/>
      </c>
      <c r="L4" s="265"/>
      <c r="M4" s="265"/>
      <c r="N4" s="265"/>
      <c r="O4" s="59" t="s">
        <v>91</v>
      </c>
      <c r="Q4" s="128"/>
      <c r="S4" s="70"/>
      <c r="T4" s="70"/>
      <c r="U4" s="70"/>
      <c r="V4" s="70"/>
      <c r="W4" s="58"/>
      <c r="X4" s="58"/>
      <c r="Y4" s="69" t="s">
        <v>23</v>
      </c>
      <c r="Z4" s="69"/>
      <c r="AA4" s="117" t="str">
        <f>$K$4&amp;""</f>
        <v/>
      </c>
      <c r="AB4" s="69"/>
      <c r="AC4" s="110"/>
      <c r="AD4" s="117"/>
      <c r="AF4" s="129"/>
      <c r="AH4" s="223" t="s">
        <v>20</v>
      </c>
      <c r="AI4" s="223" t="s">
        <v>9</v>
      </c>
      <c r="AJ4" s="223" t="s">
        <v>53</v>
      </c>
      <c r="AK4" s="222" t="s">
        <v>85</v>
      </c>
      <c r="AL4" s="222" t="s">
        <v>86</v>
      </c>
      <c r="AM4" s="222" t="s">
        <v>87</v>
      </c>
      <c r="AQ4" s="14"/>
      <c r="AR4" s="14"/>
      <c r="AS4" s="14"/>
    </row>
    <row r="5" spans="1:45" ht="5.25" customHeight="1" thickTop="1">
      <c r="B5" s="230" t="s">
        <v>147</v>
      </c>
      <c r="C5" s="230"/>
      <c r="D5" s="230"/>
      <c r="E5" s="255"/>
      <c r="F5" s="255"/>
      <c r="G5" s="255"/>
      <c r="H5" s="255"/>
      <c r="I5" s="60"/>
      <c r="J5" s="61"/>
      <c r="K5" s="257"/>
      <c r="L5" s="257"/>
      <c r="M5" s="258"/>
      <c r="N5" s="258"/>
      <c r="O5" s="258"/>
      <c r="Q5" s="128"/>
      <c r="T5" s="52"/>
      <c r="U5" s="52"/>
      <c r="V5" s="52"/>
      <c r="W5" s="52"/>
      <c r="AB5" s="52"/>
      <c r="AC5" s="52"/>
      <c r="AF5" s="129"/>
      <c r="AH5" s="223"/>
      <c r="AI5" s="223"/>
      <c r="AJ5" s="223"/>
      <c r="AK5" s="223"/>
      <c r="AL5" s="223"/>
      <c r="AM5" s="223"/>
      <c r="AQ5" s="14"/>
      <c r="AR5" s="14"/>
      <c r="AS5" s="14"/>
    </row>
    <row r="6" spans="1:45" ht="13.5" customHeight="1">
      <c r="B6" s="230"/>
      <c r="C6" s="230"/>
      <c r="D6" s="230"/>
      <c r="E6" s="256"/>
      <c r="F6" s="256"/>
      <c r="G6" s="256"/>
      <c r="H6" s="256"/>
      <c r="I6" s="60"/>
      <c r="J6" s="62" t="s">
        <v>92</v>
      </c>
      <c r="K6" s="62"/>
      <c r="L6" s="63" t="s">
        <v>93</v>
      </c>
      <c r="M6" s="259" t="str">
        <f>設定!$R$2</f>
        <v>03-5501-1271</v>
      </c>
      <c r="N6" s="259"/>
      <c r="O6" s="259"/>
      <c r="Q6" s="128"/>
      <c r="S6" s="58"/>
      <c r="T6" s="58"/>
      <c r="U6" s="58"/>
      <c r="V6" s="58"/>
      <c r="W6" s="58"/>
      <c r="X6" s="58"/>
      <c r="Y6" s="58"/>
      <c r="Z6" s="58"/>
      <c r="AB6" s="58"/>
      <c r="AC6" s="52"/>
      <c r="AF6" s="129"/>
      <c r="AH6" s="223"/>
      <c r="AI6" s="223"/>
      <c r="AJ6" s="223"/>
      <c r="AK6" s="223"/>
      <c r="AL6" s="223"/>
      <c r="AM6" s="223"/>
      <c r="AQ6" s="14"/>
      <c r="AR6" s="14"/>
      <c r="AS6" s="14"/>
    </row>
    <row r="7" spans="1:45">
      <c r="B7" s="230" t="s">
        <v>148</v>
      </c>
      <c r="C7" s="230"/>
      <c r="D7" s="230"/>
      <c r="E7" s="247" t="s">
        <v>94</v>
      </c>
      <c r="F7" s="247"/>
      <c r="G7" s="247"/>
      <c r="H7" s="247"/>
      <c r="I7" s="60"/>
      <c r="J7" s="64" t="s">
        <v>95</v>
      </c>
      <c r="K7" s="64"/>
      <c r="L7" s="65" t="s">
        <v>96</v>
      </c>
      <c r="M7" s="249" t="str">
        <f>設定!$R$3</f>
        <v>03-5501-1281</v>
      </c>
      <c r="N7" s="249"/>
      <c r="O7" s="249"/>
      <c r="Q7" s="128"/>
      <c r="S7" s="58"/>
      <c r="T7" s="58"/>
      <c r="U7" s="58"/>
      <c r="V7" s="58"/>
      <c r="W7" s="58"/>
      <c r="X7" s="58"/>
      <c r="Y7" s="58"/>
      <c r="Z7" s="58"/>
      <c r="AB7" s="58"/>
      <c r="AC7" s="52"/>
      <c r="AF7" s="129"/>
      <c r="AH7" s="90">
        <f>EOMONTH($B$13,0)</f>
        <v>45808</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B8" s="230"/>
      <c r="C8" s="230"/>
      <c r="D8" s="230"/>
      <c r="E8" s="248"/>
      <c r="F8" s="248"/>
      <c r="G8" s="248"/>
      <c r="H8" s="248"/>
      <c r="I8" s="60"/>
      <c r="J8" s="66" t="s">
        <v>97</v>
      </c>
      <c r="K8" s="66"/>
      <c r="L8" s="250" t="str">
        <f>設定!$R$4</f>
        <v>https://wa-ki.jp/expenses-et/</v>
      </c>
      <c r="M8" s="250"/>
      <c r="N8" s="250"/>
      <c r="O8" s="250"/>
      <c r="Q8" s="128"/>
      <c r="AC8" s="52"/>
      <c r="AF8" s="129"/>
      <c r="AH8" s="160" t="s">
        <v>21</v>
      </c>
      <c r="AI8" s="160"/>
      <c r="AJ8" s="160"/>
      <c r="AK8" s="160" t="s">
        <v>10</v>
      </c>
      <c r="AL8" s="160" t="s">
        <v>79</v>
      </c>
      <c r="AM8" s="160"/>
      <c r="AP8" s="14" t="str">
        <f t="shared" ca="1" si="0"/>
        <v/>
      </c>
      <c r="AQ8" s="14"/>
      <c r="AR8" s="14"/>
      <c r="AS8" s="14"/>
    </row>
    <row r="9" spans="1:45" ht="21.95" customHeight="1">
      <c r="B9" s="231" t="s">
        <v>149</v>
      </c>
      <c r="C9" s="231"/>
      <c r="D9" s="231"/>
      <c r="E9" s="232" t="s">
        <v>98</v>
      </c>
      <c r="F9" s="232"/>
      <c r="G9" s="232"/>
      <c r="H9" s="232"/>
      <c r="I9" s="60"/>
      <c r="J9" s="60"/>
      <c r="K9" s="60"/>
      <c r="L9" s="60"/>
      <c r="M9" s="60"/>
      <c r="N9" s="60"/>
      <c r="O9" s="60"/>
      <c r="Q9" s="128"/>
      <c r="AC9" s="52"/>
      <c r="AF9" s="129"/>
      <c r="AH9" s="24">
        <f>IF($AH$7=EOMONTH($AH$7,0),EOMONTH($AH$7,-1)+1,EDATE($AH$7,-1)+1)</f>
        <v>45778</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306" t="s">
        <v>99</v>
      </c>
      <c r="F11" s="306"/>
      <c r="G11" s="306"/>
      <c r="H11" s="306"/>
      <c r="I11" s="92" t="s">
        <v>100</v>
      </c>
      <c r="J11" s="285" t="s">
        <v>101</v>
      </c>
      <c r="K11" s="286"/>
      <c r="L11" s="286"/>
      <c r="M11" s="286"/>
      <c r="N11" s="286"/>
      <c r="O11" s="307"/>
      <c r="P11" s="17"/>
      <c r="Q11" s="130"/>
      <c r="R11" s="29"/>
      <c r="S11" s="30"/>
      <c r="T11" s="30"/>
      <c r="U11" s="282" t="s">
        <v>50</v>
      </c>
      <c r="V11" s="283"/>
      <c r="W11" s="283"/>
      <c r="X11" s="284"/>
      <c r="Y11" s="30"/>
      <c r="Z11" s="30"/>
      <c r="AA11" s="30"/>
      <c r="AB11" s="30"/>
      <c r="AC11" s="30"/>
      <c r="AD11" s="30"/>
      <c r="AE11" s="31"/>
      <c r="AF11" s="129"/>
      <c r="AH11" s="32" t="s">
        <v>12</v>
      </c>
      <c r="AI11" s="33" t="s">
        <v>11</v>
      </c>
      <c r="AJ11" s="33" t="s">
        <v>11</v>
      </c>
      <c r="AK11" s="285" t="s">
        <v>77</v>
      </c>
      <c r="AL11" s="286"/>
      <c r="AM11" s="286"/>
      <c r="AN11" s="287"/>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127</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45778</v>
      </c>
      <c r="C13" s="116" t="str">
        <f>IF(B13="","",TEXT($B13,"aaa"))</f>
        <v>木</v>
      </c>
      <c r="D13" s="98" t="str" cm="1">
        <f t="array" ref="D13">_xlfn.IFS($C13="日","",COUNTIF(設定!$A:$A,$B13)=1,"祝",$C13&lt;&gt;"日","")</f>
        <v/>
      </c>
      <c r="E13" s="99"/>
      <c r="F13" s="100"/>
      <c r="G13" s="100"/>
      <c r="H13" s="101"/>
      <c r="I13" s="151"/>
      <c r="J13" s="102" t="s">
        <v>111</v>
      </c>
      <c r="K13" s="67" t="s">
        <v>112</v>
      </c>
      <c r="L13" s="67" t="s">
        <v>112</v>
      </c>
      <c r="M13" s="67" t="s">
        <v>112</v>
      </c>
      <c r="N13" s="67" t="s">
        <v>112</v>
      </c>
      <c r="O13" s="68" t="s">
        <v>112</v>
      </c>
      <c r="P13" s="17"/>
      <c r="Q13" s="130"/>
      <c r="R13" s="45">
        <f>$AH$9</f>
        <v>45778</v>
      </c>
      <c r="S13" s="46" t="str">
        <f>IF(R13="","",TEXT($R13,"aaa"))</f>
        <v>木</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9"/>
      <c r="AH13" s="148"/>
      <c r="AI13" s="149"/>
      <c r="AJ13" s="150"/>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45779</v>
      </c>
      <c r="C14" s="116" t="str">
        <f t="shared" ref="C14:C43" si="11">IF(B14="","",TEXT($B14,"aaa"))</f>
        <v>金</v>
      </c>
      <c r="D14" s="98" t="str" cm="1">
        <f t="array" ref="D14">_xlfn.IFS($C14="日","",COUNTIF(設定!$A:$A,$B14)=1,"祝",$C14&lt;&gt;"日","")</f>
        <v/>
      </c>
      <c r="E14" s="99"/>
      <c r="F14" s="100"/>
      <c r="G14" s="100"/>
      <c r="H14" s="101"/>
      <c r="I14" s="152"/>
      <c r="J14" s="102" t="s">
        <v>112</v>
      </c>
      <c r="K14" s="67" t="s">
        <v>112</v>
      </c>
      <c r="L14" s="67" t="s">
        <v>112</v>
      </c>
      <c r="M14" s="67" t="s">
        <v>112</v>
      </c>
      <c r="N14" s="67" t="s">
        <v>112</v>
      </c>
      <c r="O14" s="68" t="s">
        <v>112</v>
      </c>
      <c r="Q14" s="128"/>
      <c r="R14" s="45">
        <f t="shared" ref="R14:R43" si="12">IF($R13="","",IF($R13+1&gt;$AH$7,"",$R13+1))</f>
        <v>45779</v>
      </c>
      <c r="S14" s="46" t="str">
        <f t="shared" ref="S14:S43" si="13">IF(R14="","",TEXT($R14,"aaa"))</f>
        <v>金</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45780</v>
      </c>
      <c r="C15" s="116" t="str">
        <f t="shared" si="11"/>
        <v>土</v>
      </c>
      <c r="D15" s="98" t="str" cm="1">
        <f t="array" ref="D15">_xlfn.IFS($C15="日","",COUNTIF(設定!$A:$A,$B15)=1,"祝",$C15&lt;&gt;"日","")</f>
        <v>祝</v>
      </c>
      <c r="E15" s="99"/>
      <c r="F15" s="100"/>
      <c r="G15" s="100"/>
      <c r="H15" s="101"/>
      <c r="I15" s="152"/>
      <c r="J15" s="102" t="s">
        <v>112</v>
      </c>
      <c r="K15" s="67" t="s">
        <v>112</v>
      </c>
      <c r="L15" s="67" t="s">
        <v>112</v>
      </c>
      <c r="M15" s="67" t="s">
        <v>112</v>
      </c>
      <c r="N15" s="67" t="s">
        <v>112</v>
      </c>
      <c r="O15" s="68" t="s">
        <v>112</v>
      </c>
      <c r="Q15" s="128"/>
      <c r="R15" s="45">
        <f t="shared" si="12"/>
        <v>45780</v>
      </c>
      <c r="S15" s="46" t="str">
        <f t="shared" si="13"/>
        <v>土</v>
      </c>
      <c r="T15" s="47" t="str">
        <f>IF(OR($R15="",$S15="日"),"",IF(COUNTIF(設定!$A:$A,$R15)&gt;=1,"祝",""))</f>
        <v>祝</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t="str">
        <f t="shared" si="9"/>
        <v/>
      </c>
      <c r="AF15" s="129"/>
      <c r="AH15" s="148"/>
      <c r="AI15" s="149"/>
      <c r="AJ15" s="150"/>
      <c r="AK15" s="78" t="str" cm="1">
        <f t="array" ref="AK15">_xlfn.IFS($R15="","",$AH15="振替出勤日","平",OR($AH15="祝日扱い",$T15="祝"),"祝",OR($S15="土",$S15="日"),$S15,TRUE,"平")</f>
        <v>祝</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45781</v>
      </c>
      <c r="C16" s="116" t="str">
        <f t="shared" si="11"/>
        <v>日</v>
      </c>
      <c r="D16" s="98" t="str" cm="1">
        <f t="array" ref="D16">_xlfn.IFS($C16="日","",COUNTIF(設定!$A:$A,$B16)=1,"祝",$C16&lt;&gt;"日","")</f>
        <v/>
      </c>
      <c r="E16" s="99"/>
      <c r="F16" s="100"/>
      <c r="G16" s="100"/>
      <c r="H16" s="101"/>
      <c r="I16" s="152"/>
      <c r="J16" s="102" t="s">
        <v>112</v>
      </c>
      <c r="K16" s="67" t="s">
        <v>112</v>
      </c>
      <c r="L16" s="67" t="s">
        <v>112</v>
      </c>
      <c r="M16" s="67" t="s">
        <v>112</v>
      </c>
      <c r="N16" s="67" t="s">
        <v>112</v>
      </c>
      <c r="O16" s="68" t="s">
        <v>112</v>
      </c>
      <c r="Q16" s="128"/>
      <c r="R16" s="45">
        <f t="shared" si="12"/>
        <v>45781</v>
      </c>
      <c r="S16" s="48" t="str">
        <f t="shared" si="13"/>
        <v>日</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9"/>
      <c r="AH16" s="148"/>
      <c r="AI16" s="149"/>
      <c r="AJ16" s="150"/>
      <c r="AK16" s="78" t="str" cm="1">
        <f t="array" ref="AK16">_xlfn.IFS($R16="","",$AH16="振替出勤日","平",OR($AH16="祝日扱い",$T16="祝"),"祝",OR($S16="土",$S16="日"),$S16,TRUE,"平")</f>
        <v>日</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45782</v>
      </c>
      <c r="C17" s="116" t="str">
        <f t="shared" si="11"/>
        <v>月</v>
      </c>
      <c r="D17" s="98" t="str" cm="1">
        <f t="array" ref="D17">_xlfn.IFS($C17="日","",COUNTIF(設定!$A:$A,$B17)=1,"祝",$C17&lt;&gt;"日","")</f>
        <v>祝</v>
      </c>
      <c r="E17" s="99"/>
      <c r="F17" s="100"/>
      <c r="G17" s="100"/>
      <c r="H17" s="101"/>
      <c r="I17" s="152"/>
      <c r="J17" s="102" t="s">
        <v>112</v>
      </c>
      <c r="K17" s="67" t="s">
        <v>112</v>
      </c>
      <c r="L17" s="67" t="s">
        <v>112</v>
      </c>
      <c r="M17" s="67" t="s">
        <v>112</v>
      </c>
      <c r="N17" s="67" t="s">
        <v>112</v>
      </c>
      <c r="O17" s="68" t="s">
        <v>112</v>
      </c>
      <c r="Q17" s="128"/>
      <c r="R17" s="45">
        <f t="shared" si="12"/>
        <v>45782</v>
      </c>
      <c r="S17" s="48" t="str">
        <f t="shared" si="13"/>
        <v>月</v>
      </c>
      <c r="T17" s="47" t="str">
        <f>IF(OR($R17="",$S17="日"),"",IF(COUNTIF(設定!$A:$A,$R17)&gt;=1,"祝",""))</f>
        <v>祝</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9"/>
      <c r="AH17" s="148"/>
      <c r="AI17" s="149"/>
      <c r="AJ17" s="150"/>
      <c r="AK17" s="78" t="str" cm="1">
        <f t="array" ref="AK17">_xlfn.IFS($R17="","",$AH17="振替出勤日","平",OR($AH17="祝日扱い",$T17="祝"),"祝",OR($S17="土",$S17="日"),$S17,TRUE,"平")</f>
        <v>祝</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45783</v>
      </c>
      <c r="C18" s="116" t="str">
        <f t="shared" si="11"/>
        <v>火</v>
      </c>
      <c r="D18" s="98" t="str" cm="1">
        <f t="array" ref="D18">_xlfn.IFS($C18="日","",COUNTIF(設定!$A:$A,$B18)=1,"祝",$C18&lt;&gt;"日","")</f>
        <v>祝</v>
      </c>
      <c r="E18" s="99"/>
      <c r="F18" s="100"/>
      <c r="G18" s="100"/>
      <c r="H18" s="101"/>
      <c r="I18" s="153"/>
      <c r="J18" s="102" t="s">
        <v>112</v>
      </c>
      <c r="K18" s="67" t="s">
        <v>112</v>
      </c>
      <c r="L18" s="67" t="s">
        <v>112</v>
      </c>
      <c r="M18" s="67" t="s">
        <v>112</v>
      </c>
      <c r="N18" s="67" t="s">
        <v>112</v>
      </c>
      <c r="O18" s="68" t="s">
        <v>112</v>
      </c>
      <c r="Q18" s="128"/>
      <c r="R18" s="45">
        <f t="shared" si="12"/>
        <v>45783</v>
      </c>
      <c r="S18" s="48" t="str">
        <f t="shared" si="13"/>
        <v>火</v>
      </c>
      <c r="T18" s="47" t="str">
        <f>IF(OR($R18="",$S18="日"),"",IF(COUNTIF(設定!$A:$A,$R18)&gt;=1,"祝",""))</f>
        <v>祝</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9"/>
      <c r="AH18" s="148"/>
      <c r="AI18" s="149"/>
      <c r="AJ18" s="150"/>
      <c r="AK18" s="78" t="str" cm="1">
        <f t="array" ref="AK18">_xlfn.IFS($R18="","",$AH18="振替出勤日","平",OR($AH18="祝日扱い",$T18="祝"),"祝",OR($S18="土",$S18="日"),$S18,TRUE,"平")</f>
        <v>祝</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45784</v>
      </c>
      <c r="C19" s="116" t="str">
        <f t="shared" si="11"/>
        <v>水</v>
      </c>
      <c r="D19" s="98" t="str" cm="1">
        <f t="array" ref="D19">_xlfn.IFS($C19="日","",COUNTIF(設定!$A:$A,$B19)=1,"祝",$C19&lt;&gt;"日","")</f>
        <v/>
      </c>
      <c r="E19" s="99"/>
      <c r="F19" s="100"/>
      <c r="G19" s="100"/>
      <c r="H19" s="101"/>
      <c r="I19" s="152"/>
      <c r="J19" s="102" t="s">
        <v>112</v>
      </c>
      <c r="K19" s="67" t="s">
        <v>112</v>
      </c>
      <c r="L19" s="67" t="s">
        <v>112</v>
      </c>
      <c r="M19" s="67" t="s">
        <v>112</v>
      </c>
      <c r="N19" s="67" t="s">
        <v>112</v>
      </c>
      <c r="O19" s="68" t="s">
        <v>112</v>
      </c>
      <c r="Q19" s="128"/>
      <c r="R19" s="45">
        <f t="shared" si="12"/>
        <v>45784</v>
      </c>
      <c r="S19" s="48" t="str">
        <f t="shared" si="13"/>
        <v>水</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45785</v>
      </c>
      <c r="C20" s="116" t="str">
        <f t="shared" si="11"/>
        <v>木</v>
      </c>
      <c r="D20" s="98" t="str" cm="1">
        <f t="array" ref="D20">_xlfn.IFS($C20="日","",COUNTIF(設定!$A:$A,$B20)=1,"祝",$C20&lt;&gt;"日","")</f>
        <v/>
      </c>
      <c r="E20" s="99"/>
      <c r="F20" s="100"/>
      <c r="G20" s="100"/>
      <c r="H20" s="101"/>
      <c r="I20" s="152"/>
      <c r="J20" s="102" t="s">
        <v>112</v>
      </c>
      <c r="K20" s="67" t="s">
        <v>112</v>
      </c>
      <c r="L20" s="67" t="s">
        <v>112</v>
      </c>
      <c r="M20" s="67" t="s">
        <v>112</v>
      </c>
      <c r="N20" s="67" t="s">
        <v>112</v>
      </c>
      <c r="O20" s="68" t="s">
        <v>112</v>
      </c>
      <c r="Q20" s="128"/>
      <c r="R20" s="45">
        <f t="shared" si="12"/>
        <v>45785</v>
      </c>
      <c r="S20" s="48" t="str">
        <f t="shared" si="13"/>
        <v>木</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45786</v>
      </c>
      <c r="C21" s="116" t="str">
        <f t="shared" si="11"/>
        <v>金</v>
      </c>
      <c r="D21" s="98" t="str" cm="1">
        <f t="array" ref="D21">_xlfn.IFS($C21="日","",COUNTIF(設定!$A:$A,$B21)=1,"祝",$C21&lt;&gt;"日","")</f>
        <v/>
      </c>
      <c r="E21" s="99"/>
      <c r="F21" s="100"/>
      <c r="G21" s="100"/>
      <c r="H21" s="101"/>
      <c r="I21" s="152"/>
      <c r="J21" s="102" t="s">
        <v>112</v>
      </c>
      <c r="K21" s="67" t="s">
        <v>112</v>
      </c>
      <c r="L21" s="67" t="s">
        <v>112</v>
      </c>
      <c r="M21" s="67" t="s">
        <v>112</v>
      </c>
      <c r="N21" s="67" t="s">
        <v>112</v>
      </c>
      <c r="O21" s="68" t="s">
        <v>112</v>
      </c>
      <c r="Q21" s="128"/>
      <c r="R21" s="45">
        <f t="shared" si="12"/>
        <v>45786</v>
      </c>
      <c r="S21" s="48" t="str">
        <f t="shared" si="13"/>
        <v>金</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45787</v>
      </c>
      <c r="C22" s="116" t="str">
        <f t="shared" si="11"/>
        <v>土</v>
      </c>
      <c r="D22" s="103" t="str" cm="1">
        <f t="array" ref="D22">_xlfn.IFS($C22="日","",COUNTIF(設定!$A:$A,$B22)=1,"祝",$C22&lt;&gt;"日","")</f>
        <v/>
      </c>
      <c r="E22" s="99"/>
      <c r="F22" s="100"/>
      <c r="G22" s="100"/>
      <c r="H22" s="101"/>
      <c r="I22" s="154"/>
      <c r="J22" s="102" t="s">
        <v>112</v>
      </c>
      <c r="K22" s="67" t="s">
        <v>112</v>
      </c>
      <c r="L22" s="67" t="s">
        <v>112</v>
      </c>
      <c r="M22" s="67" t="s">
        <v>112</v>
      </c>
      <c r="N22" s="67" t="s">
        <v>112</v>
      </c>
      <c r="O22" s="68" t="s">
        <v>112</v>
      </c>
      <c r="Q22" s="128"/>
      <c r="R22" s="45">
        <f t="shared" si="12"/>
        <v>45787</v>
      </c>
      <c r="S22" s="48" t="str">
        <f t="shared" si="13"/>
        <v>土</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t="str">
        <f t="shared" si="9"/>
        <v/>
      </c>
      <c r="AF22" s="129"/>
      <c r="AH22" s="148"/>
      <c r="AI22" s="149"/>
      <c r="AJ22" s="150"/>
      <c r="AK22" s="78" t="str" cm="1">
        <f t="array" ref="AK22">_xlfn.IFS($R22="","",$AH22="振替出勤日","平",OR($AH22="祝日扱い",$T22="祝"),"祝",OR($S22="土",$S22="日"),$S22,TRUE,"平")</f>
        <v>土</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45788</v>
      </c>
      <c r="C23" s="116" t="str">
        <f t="shared" si="11"/>
        <v>日</v>
      </c>
      <c r="D23" s="103" t="str" cm="1">
        <f t="array" ref="D23">_xlfn.IFS($C23="日","",COUNTIF(設定!$A:$A,$B23)=1,"祝",$C23&lt;&gt;"日","")</f>
        <v/>
      </c>
      <c r="E23" s="99"/>
      <c r="F23" s="100"/>
      <c r="G23" s="100"/>
      <c r="H23" s="101"/>
      <c r="I23" s="153"/>
      <c r="J23" s="102" t="s">
        <v>112</v>
      </c>
      <c r="K23" s="67" t="s">
        <v>112</v>
      </c>
      <c r="L23" s="67" t="s">
        <v>112</v>
      </c>
      <c r="M23" s="67" t="s">
        <v>112</v>
      </c>
      <c r="N23" s="67" t="s">
        <v>112</v>
      </c>
      <c r="O23" s="68" t="s">
        <v>112</v>
      </c>
      <c r="Q23" s="128"/>
      <c r="R23" s="45">
        <f t="shared" si="12"/>
        <v>45788</v>
      </c>
      <c r="S23" s="48" t="str">
        <f t="shared" si="13"/>
        <v>日</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9"/>
      <c r="AH23" s="148"/>
      <c r="AI23" s="149"/>
      <c r="AJ23" s="150"/>
      <c r="AK23" s="78" t="str" cm="1">
        <f t="array" ref="AK23">_xlfn.IFS($R23="","",$AH23="振替出勤日","平",OR($AH23="祝日扱い",$T23="祝"),"祝",OR($S23="土",$S23="日"),$S23,TRUE,"平")</f>
        <v>日</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45789</v>
      </c>
      <c r="C24" s="116" t="str">
        <f t="shared" si="11"/>
        <v>月</v>
      </c>
      <c r="D24" s="103" t="str" cm="1">
        <f t="array" ref="D24">_xlfn.IFS($C24="日","",COUNTIF(設定!$A:$A,$B24)=1,"祝",$C24&lt;&gt;"日","")</f>
        <v/>
      </c>
      <c r="E24" s="99"/>
      <c r="F24" s="100"/>
      <c r="G24" s="100"/>
      <c r="H24" s="101"/>
      <c r="I24" s="152"/>
      <c r="J24" s="102" t="s">
        <v>112</v>
      </c>
      <c r="K24" s="67" t="s">
        <v>112</v>
      </c>
      <c r="L24" s="67" t="s">
        <v>112</v>
      </c>
      <c r="M24" s="67" t="s">
        <v>112</v>
      </c>
      <c r="N24" s="67" t="s">
        <v>112</v>
      </c>
      <c r="O24" s="68" t="s">
        <v>112</v>
      </c>
      <c r="Q24" s="128"/>
      <c r="R24" s="45">
        <f t="shared" si="12"/>
        <v>45789</v>
      </c>
      <c r="S24" s="48" t="str">
        <f t="shared" si="13"/>
        <v>月</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45790</v>
      </c>
      <c r="C25" s="116" t="str">
        <f t="shared" si="11"/>
        <v>火</v>
      </c>
      <c r="D25" s="98" t="str" cm="1">
        <f t="array" ref="D25">_xlfn.IFS($C25="日","",COUNTIF(設定!$A:$A,$B25)=1,"祝",$C25&lt;&gt;"日","")</f>
        <v/>
      </c>
      <c r="E25" s="99"/>
      <c r="F25" s="100"/>
      <c r="G25" s="100"/>
      <c r="H25" s="101"/>
      <c r="I25" s="152"/>
      <c r="J25" s="102" t="s">
        <v>112</v>
      </c>
      <c r="K25" s="67" t="s">
        <v>112</v>
      </c>
      <c r="L25" s="67" t="s">
        <v>112</v>
      </c>
      <c r="M25" s="67" t="s">
        <v>112</v>
      </c>
      <c r="N25" s="67" t="s">
        <v>112</v>
      </c>
      <c r="O25" s="68" t="s">
        <v>112</v>
      </c>
      <c r="Q25" s="128"/>
      <c r="R25" s="45">
        <f t="shared" si="12"/>
        <v>45790</v>
      </c>
      <c r="S25" s="48" t="str">
        <f t="shared" si="13"/>
        <v>火</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9"/>
      <c r="AH25" s="148"/>
      <c r="AI25" s="149"/>
      <c r="AJ25" s="150"/>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45791</v>
      </c>
      <c r="C26" s="116" t="str">
        <f t="shared" si="11"/>
        <v>水</v>
      </c>
      <c r="D26" s="98" t="str" cm="1">
        <f t="array" ref="D26">_xlfn.IFS($C26="日","",COUNTIF(設定!$A:$A,$B26)=1,"祝",$C26&lt;&gt;"日","")</f>
        <v/>
      </c>
      <c r="E26" s="99"/>
      <c r="F26" s="100"/>
      <c r="G26" s="100"/>
      <c r="H26" s="101"/>
      <c r="I26" s="152"/>
      <c r="J26" s="102" t="s">
        <v>112</v>
      </c>
      <c r="K26" s="67" t="s">
        <v>112</v>
      </c>
      <c r="L26" s="67" t="s">
        <v>112</v>
      </c>
      <c r="M26" s="67" t="s">
        <v>112</v>
      </c>
      <c r="N26" s="67" t="s">
        <v>112</v>
      </c>
      <c r="O26" s="68" t="s">
        <v>112</v>
      </c>
      <c r="Q26" s="128"/>
      <c r="R26" s="45">
        <f t="shared" si="12"/>
        <v>45791</v>
      </c>
      <c r="S26" s="48" t="str">
        <f t="shared" si="13"/>
        <v>水</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45792</v>
      </c>
      <c r="C27" s="116" t="str">
        <f t="shared" si="11"/>
        <v>木</v>
      </c>
      <c r="D27" s="103" t="str" cm="1">
        <f t="array" ref="D27">_xlfn.IFS($C27="日","",COUNTIF(設定!$A:$A,$B27)=1,"祝",$C27&lt;&gt;"日","")</f>
        <v/>
      </c>
      <c r="E27" s="99"/>
      <c r="F27" s="100"/>
      <c r="G27" s="100"/>
      <c r="H27" s="101"/>
      <c r="I27" s="154"/>
      <c r="J27" s="102" t="s">
        <v>112</v>
      </c>
      <c r="K27" s="67" t="s">
        <v>112</v>
      </c>
      <c r="L27" s="67" t="s">
        <v>112</v>
      </c>
      <c r="M27" s="67" t="s">
        <v>112</v>
      </c>
      <c r="N27" s="67" t="s">
        <v>112</v>
      </c>
      <c r="O27" s="68" t="s">
        <v>112</v>
      </c>
      <c r="Q27" s="128"/>
      <c r="R27" s="45">
        <f t="shared" si="12"/>
        <v>45792</v>
      </c>
      <c r="S27" s="48" t="str">
        <f t="shared" si="13"/>
        <v>木</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45793</v>
      </c>
      <c r="C28" s="116" t="str">
        <f t="shared" si="11"/>
        <v>金</v>
      </c>
      <c r="D28" s="103" t="str" cm="1">
        <f t="array" ref="D28">_xlfn.IFS($C28="日","",COUNTIF(設定!$A:$A,$B28)=1,"祝",$C28&lt;&gt;"日","")</f>
        <v/>
      </c>
      <c r="E28" s="99"/>
      <c r="F28" s="100"/>
      <c r="G28" s="100"/>
      <c r="H28" s="101"/>
      <c r="I28" s="153"/>
      <c r="J28" s="102" t="s">
        <v>112</v>
      </c>
      <c r="K28" s="67" t="s">
        <v>112</v>
      </c>
      <c r="L28" s="67" t="s">
        <v>112</v>
      </c>
      <c r="M28" s="67" t="s">
        <v>112</v>
      </c>
      <c r="N28" s="67" t="s">
        <v>112</v>
      </c>
      <c r="O28" s="68" t="s">
        <v>112</v>
      </c>
      <c r="Q28" s="128"/>
      <c r="R28" s="45">
        <f t="shared" si="12"/>
        <v>45793</v>
      </c>
      <c r="S28" s="48" t="str">
        <f t="shared" si="13"/>
        <v>金</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45794</v>
      </c>
      <c r="C29" s="116" t="str">
        <f t="shared" si="11"/>
        <v>土</v>
      </c>
      <c r="D29" s="103" t="str" cm="1">
        <f t="array" ref="D29">_xlfn.IFS($C29="日","",COUNTIF(設定!$A:$A,$B29)=1,"祝",$C29&lt;&gt;"日","")</f>
        <v/>
      </c>
      <c r="E29" s="99"/>
      <c r="F29" s="100"/>
      <c r="G29" s="100"/>
      <c r="H29" s="101"/>
      <c r="I29" s="152"/>
      <c r="J29" s="102" t="s">
        <v>112</v>
      </c>
      <c r="K29" s="67" t="s">
        <v>112</v>
      </c>
      <c r="L29" s="67" t="s">
        <v>112</v>
      </c>
      <c r="M29" s="67" t="s">
        <v>112</v>
      </c>
      <c r="N29" s="67" t="s">
        <v>112</v>
      </c>
      <c r="O29" s="68" t="s">
        <v>112</v>
      </c>
      <c r="Q29" s="128"/>
      <c r="R29" s="45">
        <f t="shared" si="12"/>
        <v>45794</v>
      </c>
      <c r="S29" s="48" t="str">
        <f t="shared" si="13"/>
        <v>土</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t="str">
        <f t="shared" si="9"/>
        <v/>
      </c>
      <c r="AF29" s="129"/>
      <c r="AH29" s="148"/>
      <c r="AI29" s="149"/>
      <c r="AJ29" s="150"/>
      <c r="AK29" s="78" t="str" cm="1">
        <f t="array" ref="AK29">_xlfn.IFS($R29="","",$AH29="振替出勤日","平",OR($AH29="祝日扱い",$T29="祝"),"祝",OR($S29="土",$S29="日"),$S29,TRUE,"平")</f>
        <v>土</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45795</v>
      </c>
      <c r="C30" s="116" t="str">
        <f t="shared" si="11"/>
        <v>日</v>
      </c>
      <c r="D30" s="103" t="str" cm="1">
        <f t="array" ref="D30">_xlfn.IFS($C30="日","",COUNTIF(設定!$A:$A,$B30)=1,"祝",$C30&lt;&gt;"日","")</f>
        <v/>
      </c>
      <c r="E30" s="99"/>
      <c r="F30" s="100"/>
      <c r="G30" s="100"/>
      <c r="H30" s="101"/>
      <c r="I30" s="152"/>
      <c r="J30" s="102" t="s">
        <v>112</v>
      </c>
      <c r="K30" s="67" t="s">
        <v>112</v>
      </c>
      <c r="L30" s="67" t="s">
        <v>112</v>
      </c>
      <c r="M30" s="67" t="s">
        <v>112</v>
      </c>
      <c r="N30" s="67" t="s">
        <v>112</v>
      </c>
      <c r="O30" s="68" t="s">
        <v>112</v>
      </c>
      <c r="Q30" s="128"/>
      <c r="R30" s="45">
        <f t="shared" si="12"/>
        <v>45795</v>
      </c>
      <c r="S30" s="48" t="str">
        <f t="shared" si="13"/>
        <v>日</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t="str">
        <f t="shared" si="9"/>
        <v/>
      </c>
      <c r="AF30" s="129"/>
      <c r="AH30" s="148"/>
      <c r="AI30" s="149"/>
      <c r="AJ30" s="150"/>
      <c r="AK30" s="78" t="str" cm="1">
        <f t="array" ref="AK30">_xlfn.IFS($R30="","",$AH30="振替出勤日","平",OR($AH30="祝日扱い",$T30="祝"),"祝",OR($S30="土",$S30="日"),$S30,TRUE,"平")</f>
        <v>日</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45796</v>
      </c>
      <c r="C31" s="116" t="str">
        <f t="shared" si="11"/>
        <v>月</v>
      </c>
      <c r="D31" s="103" t="str" cm="1">
        <f t="array" ref="D31">_xlfn.IFS($C31="日","",COUNTIF(設定!$A:$A,$B31)=1,"祝",$C31&lt;&gt;"日","")</f>
        <v/>
      </c>
      <c r="E31" s="99"/>
      <c r="F31" s="100"/>
      <c r="G31" s="100"/>
      <c r="H31" s="101"/>
      <c r="I31" s="152"/>
      <c r="J31" s="102" t="s">
        <v>112</v>
      </c>
      <c r="K31" s="67" t="s">
        <v>112</v>
      </c>
      <c r="L31" s="67" t="s">
        <v>112</v>
      </c>
      <c r="M31" s="67" t="s">
        <v>112</v>
      </c>
      <c r="N31" s="67" t="s">
        <v>112</v>
      </c>
      <c r="O31" s="68" t="s">
        <v>112</v>
      </c>
      <c r="Q31" s="128"/>
      <c r="R31" s="45">
        <f t="shared" si="12"/>
        <v>45796</v>
      </c>
      <c r="S31" s="48" t="str">
        <f t="shared" si="13"/>
        <v>月</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45797</v>
      </c>
      <c r="C32" s="116" t="str">
        <f t="shared" si="11"/>
        <v>火</v>
      </c>
      <c r="D32" s="103" t="str" cm="1">
        <f t="array" ref="D32">_xlfn.IFS($C32="日","",COUNTIF(設定!$A:$A,$B32)=1,"祝",$C32&lt;&gt;"日","")</f>
        <v/>
      </c>
      <c r="E32" s="99"/>
      <c r="F32" s="100"/>
      <c r="G32" s="100"/>
      <c r="H32" s="101"/>
      <c r="I32" s="154"/>
      <c r="J32" s="102" t="s">
        <v>112</v>
      </c>
      <c r="K32" s="67" t="s">
        <v>112</v>
      </c>
      <c r="L32" s="67" t="s">
        <v>112</v>
      </c>
      <c r="M32" s="67" t="s">
        <v>112</v>
      </c>
      <c r="N32" s="67" t="s">
        <v>112</v>
      </c>
      <c r="O32" s="68" t="s">
        <v>112</v>
      </c>
      <c r="Q32" s="128"/>
      <c r="R32" s="45">
        <f t="shared" si="12"/>
        <v>45797</v>
      </c>
      <c r="S32" s="48" t="str">
        <f t="shared" si="13"/>
        <v>火</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45798</v>
      </c>
      <c r="C33" s="116" t="str">
        <f t="shared" si="11"/>
        <v>水</v>
      </c>
      <c r="D33" s="103" t="str" cm="1">
        <f t="array" ref="D33">_xlfn.IFS($C33="日","",COUNTIF(設定!$A:$A,$B33)=1,"祝",$C33&lt;&gt;"日","")</f>
        <v/>
      </c>
      <c r="E33" s="99"/>
      <c r="F33" s="100"/>
      <c r="G33" s="100"/>
      <c r="H33" s="101"/>
      <c r="I33" s="153"/>
      <c r="J33" s="102" t="s">
        <v>112</v>
      </c>
      <c r="K33" s="67" t="s">
        <v>112</v>
      </c>
      <c r="L33" s="67" t="s">
        <v>112</v>
      </c>
      <c r="M33" s="67" t="s">
        <v>112</v>
      </c>
      <c r="N33" s="67" t="s">
        <v>112</v>
      </c>
      <c r="O33" s="68" t="s">
        <v>112</v>
      </c>
      <c r="Q33" s="128"/>
      <c r="R33" s="45">
        <f t="shared" si="12"/>
        <v>45798</v>
      </c>
      <c r="S33" s="48" t="str">
        <f t="shared" si="13"/>
        <v>水</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45799</v>
      </c>
      <c r="C34" s="116" t="str">
        <f t="shared" si="11"/>
        <v>木</v>
      </c>
      <c r="D34" s="103" t="str" cm="1">
        <f t="array" ref="D34">_xlfn.IFS($C34="日","",COUNTIF(設定!$A:$A,$B34)=1,"祝",$C34&lt;&gt;"日","")</f>
        <v/>
      </c>
      <c r="E34" s="99"/>
      <c r="F34" s="100"/>
      <c r="G34" s="100"/>
      <c r="H34" s="101"/>
      <c r="I34" s="152"/>
      <c r="J34" s="102" t="s">
        <v>112</v>
      </c>
      <c r="K34" s="67" t="s">
        <v>112</v>
      </c>
      <c r="L34" s="67" t="s">
        <v>112</v>
      </c>
      <c r="M34" s="67" t="s">
        <v>112</v>
      </c>
      <c r="N34" s="67" t="s">
        <v>112</v>
      </c>
      <c r="O34" s="68" t="s">
        <v>112</v>
      </c>
      <c r="Q34" s="128"/>
      <c r="R34" s="45">
        <f t="shared" si="12"/>
        <v>45799</v>
      </c>
      <c r="S34" s="48" t="str">
        <f t="shared" si="13"/>
        <v>木</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45800</v>
      </c>
      <c r="C35" s="116" t="str">
        <f t="shared" si="11"/>
        <v>金</v>
      </c>
      <c r="D35" s="103" t="str" cm="1">
        <f t="array" ref="D35">_xlfn.IFS($C35="日","",COUNTIF(設定!$A:$A,$B35)=1,"祝",$C35&lt;&gt;"日","")</f>
        <v/>
      </c>
      <c r="E35" s="99"/>
      <c r="F35" s="100"/>
      <c r="G35" s="100"/>
      <c r="H35" s="101"/>
      <c r="I35" s="152"/>
      <c r="J35" s="102" t="s">
        <v>112</v>
      </c>
      <c r="K35" s="67" t="s">
        <v>112</v>
      </c>
      <c r="L35" s="67" t="s">
        <v>112</v>
      </c>
      <c r="M35" s="67" t="s">
        <v>112</v>
      </c>
      <c r="N35" s="67" t="s">
        <v>112</v>
      </c>
      <c r="O35" s="68" t="s">
        <v>112</v>
      </c>
      <c r="Q35" s="128"/>
      <c r="R35" s="45">
        <f t="shared" si="12"/>
        <v>45800</v>
      </c>
      <c r="S35" s="48" t="str">
        <f t="shared" si="13"/>
        <v>金</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45801</v>
      </c>
      <c r="C36" s="116" t="str">
        <f t="shared" si="11"/>
        <v>土</v>
      </c>
      <c r="D36" s="103" t="str" cm="1">
        <f t="array" ref="D36">_xlfn.IFS($C36="日","",COUNTIF(設定!$A:$A,$B36)=1,"祝",$C36&lt;&gt;"日","")</f>
        <v/>
      </c>
      <c r="E36" s="99"/>
      <c r="F36" s="100"/>
      <c r="G36" s="100"/>
      <c r="H36" s="101"/>
      <c r="I36" s="152"/>
      <c r="J36" s="102" t="s">
        <v>112</v>
      </c>
      <c r="K36" s="67" t="s">
        <v>112</v>
      </c>
      <c r="L36" s="67" t="s">
        <v>112</v>
      </c>
      <c r="M36" s="67" t="s">
        <v>112</v>
      </c>
      <c r="N36" s="67" t="s">
        <v>112</v>
      </c>
      <c r="O36" s="68" t="s">
        <v>112</v>
      </c>
      <c r="Q36" s="128"/>
      <c r="R36" s="45">
        <f t="shared" si="12"/>
        <v>45801</v>
      </c>
      <c r="S36" s="48" t="str">
        <f t="shared" si="13"/>
        <v>土</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t="str">
        <f t="shared" si="9"/>
        <v/>
      </c>
      <c r="AF36" s="129"/>
      <c r="AH36" s="148"/>
      <c r="AI36" s="149"/>
      <c r="AJ36" s="150"/>
      <c r="AK36" s="78" t="str" cm="1">
        <f t="array" ref="AK36">_xlfn.IFS($R36="","",$AH36="振替出勤日","平",OR($AH36="祝日扱い",$T36="祝"),"祝",OR($S36="土",$S36="日"),$S36,TRUE,"平")</f>
        <v>土</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45802</v>
      </c>
      <c r="C37" s="116" t="str">
        <f t="shared" si="11"/>
        <v>日</v>
      </c>
      <c r="D37" s="103" t="str" cm="1">
        <f t="array" ref="D37">_xlfn.IFS($C37="日","",COUNTIF(設定!$A:$A,$B37)=1,"祝",$C37&lt;&gt;"日","")</f>
        <v/>
      </c>
      <c r="E37" s="99"/>
      <c r="F37" s="100"/>
      <c r="G37" s="100"/>
      <c r="H37" s="101"/>
      <c r="I37" s="154"/>
      <c r="J37" s="102" t="s">
        <v>112</v>
      </c>
      <c r="K37" s="67" t="s">
        <v>112</v>
      </c>
      <c r="L37" s="67" t="s">
        <v>112</v>
      </c>
      <c r="M37" s="67" t="s">
        <v>112</v>
      </c>
      <c r="N37" s="67" t="s">
        <v>112</v>
      </c>
      <c r="O37" s="68" t="s">
        <v>112</v>
      </c>
      <c r="Q37" s="128"/>
      <c r="R37" s="45">
        <f t="shared" si="12"/>
        <v>45802</v>
      </c>
      <c r="S37" s="48" t="str">
        <f t="shared" si="13"/>
        <v>日</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t="str">
        <f t="shared" si="9"/>
        <v/>
      </c>
      <c r="AF37" s="129"/>
      <c r="AH37" s="148"/>
      <c r="AI37" s="149"/>
      <c r="AJ37" s="150"/>
      <c r="AK37" s="78" t="str" cm="1">
        <f t="array" ref="AK37">_xlfn.IFS($R37="","",$AH37="振替出勤日","平",OR($AH37="祝日扱い",$T37="祝"),"祝",OR($S37="土",$S37="日"),$S37,TRUE,"平")</f>
        <v>日</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45803</v>
      </c>
      <c r="C38" s="116" t="str">
        <f t="shared" si="11"/>
        <v>月</v>
      </c>
      <c r="D38" s="103" t="str" cm="1">
        <f t="array" ref="D38">_xlfn.IFS($C38="日","",COUNTIF(設定!$A:$A,$B38)=1,"祝",$C38&lt;&gt;"日","")</f>
        <v/>
      </c>
      <c r="E38" s="99"/>
      <c r="F38" s="100"/>
      <c r="G38" s="100"/>
      <c r="H38" s="101"/>
      <c r="I38" s="152"/>
      <c r="J38" s="102" t="s">
        <v>112</v>
      </c>
      <c r="K38" s="67" t="s">
        <v>112</v>
      </c>
      <c r="L38" s="67" t="s">
        <v>112</v>
      </c>
      <c r="M38" s="67" t="s">
        <v>112</v>
      </c>
      <c r="N38" s="67" t="s">
        <v>112</v>
      </c>
      <c r="O38" s="68" t="s">
        <v>112</v>
      </c>
      <c r="Q38" s="128"/>
      <c r="R38" s="45">
        <f t="shared" si="12"/>
        <v>45803</v>
      </c>
      <c r="S38" s="48" t="str">
        <f t="shared" si="13"/>
        <v>月</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45804</v>
      </c>
      <c r="C39" s="116" t="str">
        <f t="shared" si="11"/>
        <v>火</v>
      </c>
      <c r="D39" s="103" t="str" cm="1">
        <f t="array" ref="D39">_xlfn.IFS($C39="日","",COUNTIF(設定!$A:$A,$B39)=1,"祝",$C39&lt;&gt;"日","")</f>
        <v/>
      </c>
      <c r="E39" s="99"/>
      <c r="F39" s="100"/>
      <c r="G39" s="100"/>
      <c r="H39" s="101"/>
      <c r="I39" s="152"/>
      <c r="J39" s="102" t="s">
        <v>112</v>
      </c>
      <c r="K39" s="67" t="s">
        <v>112</v>
      </c>
      <c r="L39" s="67" t="s">
        <v>112</v>
      </c>
      <c r="M39" s="67" t="s">
        <v>112</v>
      </c>
      <c r="N39" s="67" t="s">
        <v>112</v>
      </c>
      <c r="O39" s="68" t="s">
        <v>112</v>
      </c>
      <c r="P39" s="14"/>
      <c r="Q39" s="128"/>
      <c r="R39" s="45">
        <f t="shared" si="12"/>
        <v>45804</v>
      </c>
      <c r="S39" s="48" t="str">
        <f t="shared" si="13"/>
        <v>火</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45805</v>
      </c>
      <c r="C40" s="116" t="str">
        <f t="shared" si="11"/>
        <v>水</v>
      </c>
      <c r="D40" s="103" t="str" cm="1">
        <f t="array" ref="D40">_xlfn.IFS($C40="日","",COUNTIF(設定!$A:$A,$B40)=1,"祝",$C40&lt;&gt;"日","")</f>
        <v/>
      </c>
      <c r="E40" s="99"/>
      <c r="F40" s="100"/>
      <c r="G40" s="100"/>
      <c r="H40" s="101"/>
      <c r="I40" s="152"/>
      <c r="J40" s="102" t="s">
        <v>112</v>
      </c>
      <c r="K40" s="67" t="s">
        <v>112</v>
      </c>
      <c r="L40" s="67" t="s">
        <v>112</v>
      </c>
      <c r="M40" s="67" t="s">
        <v>112</v>
      </c>
      <c r="N40" s="67" t="s">
        <v>112</v>
      </c>
      <c r="O40" s="68" t="s">
        <v>112</v>
      </c>
      <c r="Q40" s="128"/>
      <c r="R40" s="45">
        <f t="shared" si="12"/>
        <v>45805</v>
      </c>
      <c r="S40" s="48" t="str">
        <f t="shared" si="13"/>
        <v>水</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45806</v>
      </c>
      <c r="C41" s="116" t="str">
        <f t="shared" si="11"/>
        <v>木</v>
      </c>
      <c r="D41" s="98" t="str" cm="1">
        <f t="array" ref="D41">_xlfn.IFS($C41="日","",COUNTIF(設定!$A:$A,$B41)=1,"祝",$C41&lt;&gt;"日","")</f>
        <v/>
      </c>
      <c r="E41" s="99"/>
      <c r="F41" s="100"/>
      <c r="G41" s="100"/>
      <c r="H41" s="101"/>
      <c r="I41" s="152"/>
      <c r="J41" s="102" t="s">
        <v>112</v>
      </c>
      <c r="K41" s="67" t="s">
        <v>112</v>
      </c>
      <c r="L41" s="67" t="s">
        <v>112</v>
      </c>
      <c r="M41" s="67" t="s">
        <v>112</v>
      </c>
      <c r="N41" s="67" t="s">
        <v>112</v>
      </c>
      <c r="O41" s="68" t="s">
        <v>112</v>
      </c>
      <c r="Q41" s="128"/>
      <c r="R41" s="45">
        <f t="shared" si="12"/>
        <v>45806</v>
      </c>
      <c r="S41" s="48" t="str">
        <f t="shared" si="13"/>
        <v>木</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45807</v>
      </c>
      <c r="C42" s="116" t="str">
        <f t="shared" si="11"/>
        <v>金</v>
      </c>
      <c r="D42" s="98" t="str" cm="1">
        <f t="array" ref="D42">_xlfn.IFS($C42="日","",COUNTIF(設定!$A:$A,$B42)=1,"祝",$C42&lt;&gt;"日","")</f>
        <v/>
      </c>
      <c r="E42" s="99"/>
      <c r="F42" s="100"/>
      <c r="G42" s="100"/>
      <c r="H42" s="101"/>
      <c r="I42" s="152"/>
      <c r="J42" s="102" t="s">
        <v>112</v>
      </c>
      <c r="K42" s="67" t="s">
        <v>112</v>
      </c>
      <c r="L42" s="67" t="s">
        <v>112</v>
      </c>
      <c r="M42" s="67" t="s">
        <v>112</v>
      </c>
      <c r="N42" s="67" t="s">
        <v>112</v>
      </c>
      <c r="O42" s="68" t="s">
        <v>112</v>
      </c>
      <c r="Q42" s="128"/>
      <c r="R42" s="45">
        <f t="shared" si="12"/>
        <v>45807</v>
      </c>
      <c r="S42" s="48" t="str">
        <f t="shared" si="13"/>
        <v>金</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45808</v>
      </c>
      <c r="C43" s="116" t="str">
        <f t="shared" si="11"/>
        <v>土</v>
      </c>
      <c r="D43" s="98" t="str" cm="1">
        <f t="array" ref="D43">_xlfn.IFS($C43="日","",COUNTIF(設定!$A:$A,$B43)=1,"祝",$C43&lt;&gt;"日","")</f>
        <v/>
      </c>
      <c r="E43" s="99"/>
      <c r="F43" s="100"/>
      <c r="G43" s="100"/>
      <c r="H43" s="101"/>
      <c r="I43" s="155"/>
      <c r="J43" s="102" t="s">
        <v>112</v>
      </c>
      <c r="K43" s="67" t="s">
        <v>112</v>
      </c>
      <c r="L43" s="67" t="s">
        <v>112</v>
      </c>
      <c r="M43" s="67" t="s">
        <v>112</v>
      </c>
      <c r="N43" s="67" t="s">
        <v>112</v>
      </c>
      <c r="O43" s="68" t="s">
        <v>112</v>
      </c>
      <c r="Q43" s="128"/>
      <c r="R43" s="45">
        <f t="shared" si="12"/>
        <v>45808</v>
      </c>
      <c r="S43" s="46" t="str">
        <f t="shared" si="13"/>
        <v>土</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t="str">
        <f t="shared" si="9"/>
        <v/>
      </c>
      <c r="AF43" s="129"/>
      <c r="AH43" s="148"/>
      <c r="AI43" s="149"/>
      <c r="AJ43" s="150"/>
      <c r="AK43" s="78" t="str" cm="1">
        <f t="array" ref="AK43">_xlfn.IFS($R43="","",$AH43="振替出勤日","平",OR($AH43="祝日扱い",$T43="祝"),"祝",OR($S43="土",$S43="日"),$S43,TRUE,"平")</f>
        <v>土</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302" t="s">
        <v>54</v>
      </c>
      <c r="Z44" s="304" t="s">
        <v>3</v>
      </c>
      <c r="AA44" s="304" t="str">
        <f>AA12</f>
        <v>休日
勤務</v>
      </c>
      <c r="AB44" s="304" t="str">
        <f>AB12</f>
        <v/>
      </c>
      <c r="AC44" s="304" t="s">
        <v>52</v>
      </c>
      <c r="AD44" s="304" t="s">
        <v>88</v>
      </c>
      <c r="AE44" s="288" t="s">
        <v>51</v>
      </c>
      <c r="AF44" s="129"/>
      <c r="AO44" s="52" t="str" cm="1">
        <f t="array" aca="1" ref="AO44" ca="1">_xlfn.IFS($AO43&lt;&gt;"","-",_xlfn.FLOOR.MATH($AN44,"0:0:1")&lt;=$AL$9,"",TRUE,IF($AK44&lt;&gt;"平",$AL$9-$AN43+$U44+IF($AL$9-$AN43+$U44&gt;=12/24,IF(AND($V44="",$AL44&gt;=8/24),1/24,$V44),0),$AL$9-$AN43+$U44+8/24+IF(AND($V44="",$AL44&gt;=8/24),1/24,$V44)))</f>
        <v/>
      </c>
    </row>
    <row r="45" spans="1:46" ht="14.25" customHeight="1">
      <c r="B45" s="290" t="s">
        <v>113</v>
      </c>
      <c r="C45" s="145" t="s">
        <v>114</v>
      </c>
      <c r="D45" s="293" t="s">
        <v>131</v>
      </c>
      <c r="E45" s="293"/>
      <c r="F45" s="293"/>
      <c r="G45" s="293"/>
      <c r="H45" s="294"/>
      <c r="I45" s="17"/>
      <c r="J45" s="295" t="s">
        <v>115</v>
      </c>
      <c r="K45" s="296"/>
      <c r="L45" s="296"/>
      <c r="M45" s="296"/>
      <c r="N45" s="296"/>
      <c r="O45" s="297"/>
      <c r="P45" s="17"/>
      <c r="Q45" s="131"/>
      <c r="R45" s="51"/>
      <c r="S45" s="52"/>
      <c r="T45" s="52"/>
      <c r="U45" s="52"/>
      <c r="V45" s="52"/>
      <c r="Y45" s="303"/>
      <c r="Z45" s="305"/>
      <c r="AA45" s="305"/>
      <c r="AB45" s="305"/>
      <c r="AC45" s="305"/>
      <c r="AD45" s="305"/>
      <c r="AE45" s="289"/>
      <c r="AF45" s="129"/>
      <c r="AG45" s="50"/>
      <c r="AH45" s="50"/>
      <c r="AI45" s="50"/>
      <c r="AJ45" s="50"/>
      <c r="AK45" s="50"/>
      <c r="AL45" s="26" t="s">
        <v>7</v>
      </c>
      <c r="AN45" s="26" t="s">
        <v>3</v>
      </c>
    </row>
    <row r="46" spans="1:46" ht="14.25" customHeight="1">
      <c r="B46" s="291"/>
      <c r="C46" s="146" t="s">
        <v>114</v>
      </c>
      <c r="D46" s="298" t="s">
        <v>116</v>
      </c>
      <c r="E46" s="298"/>
      <c r="F46" s="298"/>
      <c r="G46" s="298"/>
      <c r="H46" s="299"/>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160</v>
      </c>
      <c r="AF46" s="129"/>
      <c r="AG46" s="84"/>
      <c r="AH46" s="50"/>
      <c r="AI46" s="50"/>
      <c r="AJ46" s="50"/>
      <c r="AK46" s="84"/>
      <c r="AL46" s="85">
        <f ca="1">_xlfn.FLOOR.MATH(ROUND(SUM(AL$13:AL$43)*24,5),"0.25")</f>
        <v>0</v>
      </c>
      <c r="AN46" s="85">
        <f ca="1">_xlfn.FLOOR.MATH(ROUND(MAX(AN$13:AN$43)*24,5),"0.25")</f>
        <v>0</v>
      </c>
    </row>
    <row r="47" spans="1:46" ht="14.25" customHeight="1">
      <c r="B47" s="292"/>
      <c r="C47" s="147" t="s">
        <v>114</v>
      </c>
      <c r="D47" s="300" t="s">
        <v>117</v>
      </c>
      <c r="E47" s="300"/>
      <c r="F47" s="300"/>
      <c r="G47" s="300"/>
      <c r="H47" s="301"/>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72" t="s">
        <v>118</v>
      </c>
      <c r="C48" s="272"/>
      <c r="D48" s="272"/>
      <c r="E48" s="272"/>
      <c r="F48" s="272"/>
      <c r="G48" s="272"/>
      <c r="H48" s="272"/>
      <c r="I48" s="272"/>
      <c r="J48" s="272"/>
      <c r="K48" s="273" t="s">
        <v>119</v>
      </c>
      <c r="L48" s="273"/>
      <c r="M48" s="273"/>
      <c r="N48" s="274" t="str">
        <f>TEXT((SUMPRODUCT($E$13:$E$43,$G$13:$G$43,ROW($B$13:$B$43))+SUM($F$13:$F$43))*100000+COUNTA($F$13:$F$43),"000-0000")</f>
        <v>000-0000</v>
      </c>
      <c r="O48" s="274"/>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160</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75" t="s">
        <v>84</v>
      </c>
      <c r="C50" s="276"/>
      <c r="D50" s="114"/>
      <c r="E50" s="115"/>
      <c r="F50" s="115"/>
      <c r="G50" s="115"/>
      <c r="H50" s="115"/>
      <c r="I50" s="115"/>
      <c r="J50" s="277"/>
      <c r="K50" s="277"/>
      <c r="L50" s="277"/>
      <c r="M50" s="277"/>
      <c r="N50" s="277"/>
      <c r="O50" s="278"/>
      <c r="Q50" s="128"/>
      <c r="R50" s="279"/>
      <c r="S50" s="280"/>
      <c r="T50" s="280"/>
      <c r="U50" s="280"/>
      <c r="V50" s="280"/>
      <c r="W50" s="280"/>
      <c r="X50" s="280"/>
      <c r="Y50" s="280"/>
      <c r="Z50" s="280"/>
      <c r="AA50" s="280"/>
      <c r="AB50" s="280"/>
      <c r="AC50" s="280"/>
      <c r="AD50" s="280"/>
      <c r="AE50" s="281"/>
      <c r="AF50" s="129"/>
      <c r="AP50" s="15"/>
      <c r="AR50" s="15"/>
      <c r="AS50" s="15"/>
    </row>
    <row r="51" spans="2:46">
      <c r="B51" s="23"/>
      <c r="C51" s="23"/>
      <c r="D51" s="23"/>
      <c r="Q51" s="128"/>
      <c r="R51" s="266"/>
      <c r="S51" s="267"/>
      <c r="T51" s="267"/>
      <c r="U51" s="267"/>
      <c r="V51" s="267"/>
      <c r="W51" s="267"/>
      <c r="X51" s="267"/>
      <c r="Y51" s="267"/>
      <c r="Z51" s="267"/>
      <c r="AA51" s="267"/>
      <c r="AB51" s="267"/>
      <c r="AC51" s="267"/>
      <c r="AD51" s="267"/>
      <c r="AE51" s="268"/>
      <c r="AF51" s="129"/>
      <c r="AP51" s="15"/>
      <c r="AR51" s="15"/>
      <c r="AS51" s="15"/>
      <c r="AT51" s="15"/>
    </row>
    <row r="52" spans="2:46">
      <c r="B52" s="23"/>
      <c r="C52" s="23"/>
      <c r="D52" s="23"/>
      <c r="Q52" s="128"/>
      <c r="R52" s="266" t="str">
        <f ca="1">IF(AND($AK$7*$AL$7&gt;0,$Z$47&lt;0),"時間外勤務として"&amp;VLOOKUP($AI$7,設定!$G:$I,3,0)*24&amp;"H×"&amp;$AK$7&amp;"/"&amp;$AL$7&amp;"日＝"&amp;ROUND($AK$9*24,2)&amp;"H以降よりご請求致します。","")</f>
        <v/>
      </c>
      <c r="S52" s="267"/>
      <c r="T52" s="267"/>
      <c r="U52" s="267"/>
      <c r="V52" s="267"/>
      <c r="W52" s="267"/>
      <c r="X52" s="267"/>
      <c r="Y52" s="267"/>
      <c r="Z52" s="267"/>
      <c r="AA52" s="267"/>
      <c r="AB52" s="267"/>
      <c r="AC52" s="267"/>
      <c r="AD52" s="267"/>
      <c r="AE52" s="268"/>
      <c r="AF52" s="129"/>
      <c r="AP52" s="15"/>
      <c r="AR52" s="15"/>
      <c r="AS52" s="15"/>
      <c r="AT52" s="15"/>
    </row>
    <row r="53" spans="2:46">
      <c r="B53" s="23"/>
      <c r="C53" s="23"/>
      <c r="D53" s="23"/>
      <c r="Q53" s="128"/>
      <c r="R53" s="266" t="str">
        <f ca="1">IF(AND(COUNTIF($AO$13:$AO$44,"-")&gt;0,$AK$7*$AL$7&gt;0),"60H×"&amp;$AK$7&amp;"/"&amp;$AL$7&amp;"日＝"&amp;ROUND($AL$9*24,2)&amp;"H以降よりご請求致します。","")</f>
        <v/>
      </c>
      <c r="S53" s="267"/>
      <c r="T53" s="267"/>
      <c r="U53" s="267"/>
      <c r="V53" s="267"/>
      <c r="W53" s="267"/>
      <c r="X53" s="267"/>
      <c r="Y53" s="267"/>
      <c r="Z53" s="267"/>
      <c r="AA53" s="267"/>
      <c r="AB53" s="267"/>
      <c r="AC53" s="267"/>
      <c r="AD53" s="267"/>
      <c r="AE53" s="268"/>
      <c r="AF53" s="129"/>
      <c r="AJ53" s="86"/>
      <c r="AP53" s="15"/>
      <c r="AT53" s="15"/>
    </row>
    <row r="54" spans="2:46">
      <c r="B54" s="23"/>
      <c r="C54" s="23"/>
      <c r="D54" s="23"/>
      <c r="Q54" s="128"/>
      <c r="R54" s="269" t="str" cm="1">
        <f t="array" aca="1" ref="R54" ca="1">IFERROR("※"&amp;TEXT(INDEX($R$13:$R$44,MATCH("-",$AO$13:$AO$44,0)-1),"M/d  ")&amp;TEXT(INDEX($AO$13:$AO$44,MATCH("-",$AO$13:$AO$44,0)-1),"h:mm")&amp;"以降60H超","")</f>
        <v/>
      </c>
      <c r="S54" s="270"/>
      <c r="T54" s="270"/>
      <c r="U54" s="270"/>
      <c r="V54" s="270"/>
      <c r="W54" s="270"/>
      <c r="X54" s="270"/>
      <c r="Y54" s="270"/>
      <c r="Z54" s="270"/>
      <c r="AA54" s="270"/>
      <c r="AB54" s="270"/>
      <c r="AC54" s="270"/>
      <c r="AD54" s="270"/>
      <c r="AE54" s="271"/>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h1yubi5ReEw4KzD/z+khWmk8MQSCcoLHm3vm08WA6Njc9Y1Tx7p1BHkzcGzal82z/2U3vZHuCIJDp/A//GQ+XA==" saltValue="C3HHeFFrLGu0cDokld7X0A==" spinCount="100000" sheet="1" scenarios="1"/>
  <mergeCells count="50">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63" priority="4">
      <formula>OR($C13="土",$C13="日",$D13="祝")</formula>
    </cfRule>
  </conditionalFormatting>
  <conditionalFormatting sqref="B13:H42 J13:O42">
    <cfRule type="expression" dxfId="62" priority="3">
      <formula>$C13&lt;&gt;"土"</formula>
    </cfRule>
  </conditionalFormatting>
  <conditionalFormatting sqref="R13:T43">
    <cfRule type="expression" dxfId="61" priority="8">
      <formula>OR($S13="土",$S13="日",$T13="祝")</formula>
    </cfRule>
  </conditionalFormatting>
  <conditionalFormatting sqref="R13:AE42 AH13:AO42">
    <cfRule type="expression" dxfId="60" priority="5">
      <formula>$S13&lt;&gt;"土"</formula>
    </cfRule>
  </conditionalFormatting>
  <conditionalFormatting sqref="U13:X43">
    <cfRule type="expression" dxfId="59" priority="1">
      <formula>_xlfn.ISFORMULA(U13)</formula>
    </cfRule>
  </conditionalFormatting>
  <conditionalFormatting sqref="AH13:AH43">
    <cfRule type="expression" dxfId="58" priority="6">
      <formula>$AH13&lt;&gt;""</formula>
    </cfRule>
  </conditionalFormatting>
  <conditionalFormatting sqref="AI13:AJ43">
    <cfRule type="expression" dxfId="57" priority="7">
      <formula>AI13&lt;&gt;""</formula>
    </cfRule>
  </conditionalFormatting>
  <conditionalFormatting sqref="AJ7">
    <cfRule type="expression" dxfId="56" priority="2">
      <formula>COUNTIF($AI$7,"*H日*")&gt;0</formula>
    </cfRule>
  </conditionalFormatting>
  <dataValidations count="2">
    <dataValidation type="date" operator="greaterThan" allowBlank="1" showInputMessage="1" showErrorMessage="1" sqref="AH7" xr:uid="{BC9E5AB2-E8D0-436D-8B9D-9FEDFFCF4208}">
      <formula1>42369</formula1>
    </dataValidation>
    <dataValidation type="list" allowBlank="1" showInputMessage="1" showErrorMessage="1" sqref="AJ7" xr:uid="{806F7A39-330F-4001-BD4F-1B3EA95C8511}">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316EC3A9-D222-4C4E-8A4D-DDFE50EB06CE}">
          <x14:formula1>
            <xm:f>設定!$T$14:$T$20</xm:f>
          </x14:formula1>
          <xm:sqref>E7:H8</xm:sqref>
        </x14:dataValidation>
        <x14:dataValidation type="list" allowBlank="1" showInputMessage="1" showErrorMessage="1" xr:uid="{6A37C1F9-D4E1-4426-9E29-529BBE6ADA82}">
          <x14:formula1>
            <xm:f>設定!$K$3:$K$7</xm:f>
          </x14:formula1>
          <xm:sqref>AH13:AH43</xm:sqref>
        </x14:dataValidation>
        <x14:dataValidation type="list" allowBlank="1" showInputMessage="1" showErrorMessage="1" xr:uid="{68496B25-9446-4C36-983C-CD608FFD33EA}">
          <x14:formula1>
            <xm:f>設定!$G$3:$G$23</xm:f>
          </x14:formula1>
          <xm:sqref>AI7</xm:sqref>
        </x14:dataValidation>
        <x14:dataValidation type="list" allowBlank="1" showInputMessage="1" showErrorMessage="1" xr:uid="{777E8C9D-3A61-498E-83C3-9484A85F2272}">
          <x14:formula1>
            <xm:f>設定!$N$3:$N$139</xm:f>
          </x14:formula1>
          <xm:sqref>G13:G43</xm:sqref>
        </x14:dataValidation>
        <x14:dataValidation type="list" allowBlank="1" showInputMessage="1" showErrorMessage="1" xr:uid="{AE9D793F-2959-4150-8F7F-553231249B60}">
          <x14:formula1>
            <xm:f>設定!$O$3:$O$23</xm:f>
          </x14:formula1>
          <xm:sqref>F13:F43</xm:sqref>
        </x14:dataValidation>
        <x14:dataValidation type="list" allowBlank="1" showInputMessage="1" showErrorMessage="1" xr:uid="{A40D5AE3-1818-4539-891F-596698A6943D}">
          <x14:formula1>
            <xm:f>設定!$M$3:$M$98</xm:f>
          </x14:formula1>
          <xm:sqref>E13:E43</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14</vt:i4>
      </vt:variant>
    </vt:vector>
  </HeadingPairs>
  <TitlesOfParts>
    <vt:vector size="30" baseType="lpstr">
      <vt:lpstr>設定</vt:lpstr>
      <vt:lpstr>見本</vt:lpstr>
      <vt:lpstr>原本</vt:lpstr>
      <vt:lpstr>2024年12月</vt:lpstr>
      <vt:lpstr>1月</vt:lpstr>
      <vt:lpstr>2月</vt:lpstr>
      <vt:lpstr>3月</vt:lpstr>
      <vt:lpstr>4月</vt:lpstr>
      <vt:lpstr>5月</vt:lpstr>
      <vt:lpstr>6月</vt:lpstr>
      <vt:lpstr>7月</vt:lpstr>
      <vt:lpstr>8月</vt:lpstr>
      <vt:lpstr>9月</vt:lpstr>
      <vt:lpstr>10月</vt:lpstr>
      <vt:lpstr>11月</vt:lpstr>
      <vt:lpstr>12月</vt:lpstr>
      <vt:lpstr>'10月'!Print_Area</vt:lpstr>
      <vt:lpstr>'11月'!Print_Area</vt:lpstr>
      <vt:lpstr>'12月'!Print_Area</vt:lpstr>
      <vt:lpstr>'1月'!Print_Area</vt:lpstr>
      <vt:lpstr>'2024年12月'!Print_Area</vt:lpstr>
      <vt:lpstr>'2月'!Print_Area</vt:lpstr>
      <vt:lpstr>'3月'!Print_Area</vt:lpstr>
      <vt:lpstr>'4月'!Print_Area</vt:lpstr>
      <vt:lpstr>'5月'!Print_Area</vt:lpstr>
      <vt:lpstr>'6月'!Print_Area</vt:lpstr>
      <vt:lpstr>'7月'!Print_Area</vt:lpstr>
      <vt:lpstr>'8月'!Print_Area</vt:lpstr>
      <vt:lpstr>'9月'!Print_Area</vt:lpstr>
      <vt:lpstr>原本!Print_Area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0024173</dc:creator>
  <cp:lastModifiedBy>Yamamoto Kousaku</cp:lastModifiedBy>
  <cp:lastPrinted>2024-12-11T01:46:42Z</cp:lastPrinted>
  <dcterms:created xsi:type="dcterms:W3CDTF">2011-04-14T00:57:49Z</dcterms:created>
  <dcterms:modified xsi:type="dcterms:W3CDTF">2025-08-04T02:35:10Z</dcterms:modified>
</cp:coreProperties>
</file>